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1192" documentId="11_28ACBD6DB30AE032CFE3D56CC5AAA323868B5076" xr6:coauthVersionLast="47" xr6:coauthVersionMax="47" xr10:uidLastSave="{2C5B0E8C-F125-4EAB-9BEF-3571B0F079C1}"/>
  <bookViews>
    <workbookView xWindow="-108" yWindow="-108" windowWidth="23256" windowHeight="12456" xr2:uid="{00000000-000D-0000-FFFF-FFFF00000000}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Лист1!$B$20:$L$123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21" i="1"/>
  <c r="L114" i="1"/>
  <c r="L115" i="1"/>
  <c r="L116" i="1"/>
  <c r="L117" i="1"/>
  <c r="L118" i="1"/>
  <c r="L119" i="1"/>
  <c r="J110" i="1"/>
  <c r="J111" i="1"/>
  <c r="L11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J93" i="1"/>
  <c r="K93" i="1"/>
  <c r="L93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94" i="1"/>
  <c r="D94" i="1"/>
  <c r="F94" i="1"/>
  <c r="J94" i="1"/>
  <c r="K94" i="1"/>
  <c r="L94" i="1"/>
  <c r="C95" i="1"/>
  <c r="D95" i="1"/>
  <c r="F95" i="1"/>
  <c r="J95" i="1"/>
  <c r="K95" i="1"/>
  <c r="L95" i="1"/>
  <c r="C96" i="1"/>
  <c r="D96" i="1"/>
  <c r="F96" i="1"/>
  <c r="J96" i="1"/>
  <c r="K96" i="1"/>
  <c r="L96" i="1"/>
  <c r="C97" i="1"/>
  <c r="D97" i="1"/>
  <c r="F97" i="1"/>
  <c r="J97" i="1"/>
  <c r="K97" i="1"/>
  <c r="L97" i="1"/>
  <c r="C98" i="1"/>
  <c r="D98" i="1"/>
  <c r="F98" i="1"/>
  <c r="J98" i="1"/>
  <c r="K98" i="1"/>
  <c r="L98" i="1"/>
  <c r="C99" i="1"/>
  <c r="D99" i="1"/>
  <c r="F99" i="1"/>
  <c r="J99" i="1"/>
  <c r="K99" i="1"/>
  <c r="L99" i="1"/>
  <c r="C100" i="1"/>
  <c r="D100" i="1"/>
  <c r="F100" i="1"/>
  <c r="J100" i="1"/>
  <c r="K100" i="1"/>
  <c r="L100" i="1"/>
  <c r="C101" i="1"/>
  <c r="D101" i="1"/>
  <c r="F101" i="1"/>
  <c r="J101" i="1"/>
  <c r="K101" i="1"/>
  <c r="L101" i="1"/>
  <c r="C102" i="1"/>
  <c r="D102" i="1"/>
  <c r="F102" i="1"/>
  <c r="J102" i="1"/>
  <c r="K102" i="1"/>
  <c r="L102" i="1"/>
  <c r="C103" i="1"/>
  <c r="D103" i="1"/>
  <c r="F103" i="1"/>
  <c r="J103" i="1"/>
  <c r="K103" i="1"/>
  <c r="L103" i="1"/>
  <c r="C104" i="1"/>
  <c r="D104" i="1"/>
  <c r="F104" i="1"/>
  <c r="J104" i="1"/>
  <c r="K104" i="1"/>
  <c r="L104" i="1"/>
  <c r="C105" i="1"/>
  <c r="D105" i="1"/>
  <c r="F105" i="1"/>
  <c r="J105" i="1"/>
  <c r="K105" i="1"/>
  <c r="L105" i="1"/>
  <c r="C106" i="1"/>
  <c r="D106" i="1"/>
  <c r="F106" i="1"/>
  <c r="J106" i="1"/>
  <c r="K106" i="1"/>
  <c r="L106" i="1"/>
  <c r="C107" i="1"/>
  <c r="D107" i="1"/>
  <c r="F107" i="1"/>
  <c r="J107" i="1"/>
  <c r="K107" i="1"/>
  <c r="L107" i="1"/>
  <c r="D108" i="1"/>
  <c r="F108" i="1"/>
  <c r="J108" i="1"/>
  <c r="K108" i="1"/>
  <c r="L108" i="1"/>
  <c r="D109" i="1"/>
  <c r="F109" i="1"/>
  <c r="J109" i="1"/>
  <c r="K109" i="1"/>
  <c r="L109" i="1"/>
  <c r="J86" i="1"/>
  <c r="J87" i="1"/>
  <c r="J88" i="1"/>
  <c r="J89" i="1"/>
  <c r="J90" i="1"/>
  <c r="J91" i="1"/>
  <c r="J92" i="1"/>
  <c r="J80" i="1"/>
  <c r="J81" i="1"/>
  <c r="J82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C86" i="1"/>
  <c r="C87" i="1"/>
  <c r="C88" i="1"/>
  <c r="C89" i="1"/>
  <c r="C90" i="1"/>
  <c r="C91" i="1"/>
  <c r="C92" i="1"/>
  <c r="C80" i="1"/>
  <c r="C81" i="1"/>
  <c r="C82" i="1"/>
  <c r="C83" i="1"/>
  <c r="C84" i="1"/>
  <c r="C85" i="1"/>
  <c r="J115" i="1"/>
  <c r="K115" i="1"/>
  <c r="J116" i="1"/>
  <c r="K116" i="1"/>
  <c r="J117" i="1"/>
  <c r="K117" i="1"/>
  <c r="J118" i="1"/>
  <c r="K118" i="1"/>
  <c r="J119" i="1"/>
  <c r="K119" i="1"/>
  <c r="J120" i="1"/>
  <c r="J121" i="1"/>
  <c r="J122" i="1"/>
  <c r="J123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L56" i="1"/>
  <c r="L57" i="1"/>
  <c r="L58" i="1"/>
  <c r="L59" i="1"/>
  <c r="L60" i="1"/>
  <c r="L61" i="1"/>
  <c r="L62" i="1"/>
  <c r="K56" i="1"/>
  <c r="K57" i="1" s="1"/>
  <c r="K58" i="1" s="1"/>
  <c r="K59" i="1" s="1"/>
  <c r="K60" i="1" s="1"/>
  <c r="K61" i="1" s="1"/>
  <c r="K62" i="1" s="1"/>
  <c r="J54" i="1"/>
  <c r="J55" i="1"/>
  <c r="J56" i="1"/>
  <c r="J57" i="1"/>
  <c r="J58" i="1"/>
  <c r="J59" i="1"/>
  <c r="J60" i="1"/>
  <c r="J61" i="1"/>
  <c r="J62" i="1"/>
  <c r="J53" i="1"/>
  <c r="J52" i="1"/>
  <c r="J51" i="1"/>
  <c r="J50" i="1"/>
  <c r="J49" i="1"/>
  <c r="K50" i="1"/>
  <c r="L50" i="1"/>
  <c r="K49" i="1"/>
  <c r="L49" i="1"/>
  <c r="I124" i="1" l="1"/>
  <c r="L41" i="1"/>
  <c r="L42" i="1" s="1"/>
  <c r="K41" i="1"/>
  <c r="K42" i="1" s="1"/>
  <c r="J41" i="1"/>
  <c r="J42" i="1" s="1"/>
  <c r="J46" i="1"/>
  <c r="J47" i="1"/>
  <c r="J48" i="1"/>
  <c r="C41" i="1"/>
  <c r="C42" i="1"/>
  <c r="C43" i="1"/>
  <c r="C44" i="1"/>
  <c r="C45" i="1"/>
  <c r="E39" i="1"/>
  <c r="E40" i="1"/>
  <c r="C39" i="1"/>
  <c r="C40" i="1"/>
  <c r="D35" i="1"/>
  <c r="D36" i="1" s="1"/>
  <c r="D37" i="1" s="1"/>
  <c r="D38" i="1" s="1"/>
  <c r="E35" i="1"/>
  <c r="F35" i="1"/>
  <c r="F36" i="1" s="1"/>
  <c r="F37" i="1" s="1"/>
  <c r="F38" i="1" s="1"/>
  <c r="G35" i="1"/>
  <c r="K48" i="1"/>
  <c r="H48" i="1"/>
  <c r="H28" i="1"/>
  <c r="H29" i="1"/>
  <c r="H30" i="1"/>
  <c r="H31" i="1"/>
  <c r="H32" i="1"/>
  <c r="H33" i="1"/>
  <c r="H34" i="1"/>
  <c r="H63" i="1"/>
  <c r="H64" i="1"/>
  <c r="H65" i="1"/>
  <c r="H66" i="1"/>
  <c r="H67" i="1"/>
  <c r="H68" i="1"/>
  <c r="C78" i="1"/>
  <c r="C79" i="1"/>
  <c r="C21" i="1"/>
  <c r="C28" i="1"/>
  <c r="C23" i="1" s="1"/>
  <c r="C29" i="1"/>
  <c r="C30" i="1"/>
  <c r="C31" i="1"/>
  <c r="C32" i="1"/>
  <c r="C33" i="1"/>
  <c r="C34" i="1"/>
  <c r="C35" i="1" s="1"/>
  <c r="C36" i="1" s="1"/>
  <c r="C37" i="1" s="1"/>
  <c r="C38" i="1" s="1"/>
  <c r="G36" i="1" l="1"/>
  <c r="H35" i="1"/>
  <c r="H36" i="1" s="1"/>
  <c r="H37" i="1" s="1"/>
  <c r="H38" i="1" s="1"/>
  <c r="C27" i="1"/>
  <c r="C26" i="1"/>
  <c r="C25" i="1"/>
  <c r="C24" i="1"/>
  <c r="J34" i="1"/>
  <c r="J35" i="1" s="1"/>
  <c r="J36" i="1" s="1"/>
  <c r="J37" i="1" s="1"/>
  <c r="J38" i="1" s="1"/>
  <c r="J39" i="1" s="1"/>
  <c r="K34" i="1"/>
  <c r="K35" i="1" s="1"/>
  <c r="K36" i="1" s="1"/>
  <c r="K37" i="1" s="1"/>
  <c r="K38" i="1" s="1"/>
  <c r="K39" i="1" s="1"/>
  <c r="L34" i="1"/>
  <c r="L35" i="1" s="1"/>
  <c r="L36" i="1" s="1"/>
  <c r="L37" i="1" s="1"/>
  <c r="L38" i="1" s="1"/>
  <c r="L39" i="1" s="1"/>
  <c r="H124" i="1" l="1"/>
  <c r="G37" i="1"/>
  <c r="G38" i="1" l="1"/>
  <c r="L48" i="1"/>
  <c r="L47" i="1" s="1"/>
  <c r="L46" i="1" s="1"/>
  <c r="L45" i="1" s="1"/>
  <c r="L44" i="1" s="1"/>
  <c r="L43" i="1" s="1"/>
</calcChain>
</file>

<file path=xl/sharedStrings.xml><?xml version="1.0" encoding="utf-8"?>
<sst xmlns="http://schemas.openxmlformats.org/spreadsheetml/2006/main" count="409" uniqueCount="80">
  <si>
    <t>ТОО "МВ АРНА" Республика Казахстан г.Капшагай, 1 микрорайон, дом 30, кв. 45 E-mail: mv_arna@mail.ru 
БИН 101140015123 
Банковские реквизиты: 
ИИК KZ61826BOKZTD2000802 (KZT) 
БИК ALMNKZKA АО "АТФ Банк" в г.Алматы</t>
  </si>
  <si>
    <t>дата, время</t>
  </si>
  <si>
    <t>место уничтожения</t>
  </si>
  <si>
    <t>Нами:</t>
  </si>
  <si>
    <t>Лекарственная форма, дозировка</t>
  </si>
  <si>
    <t>Серия (Модель)</t>
  </si>
  <si>
    <t>Единица измерения</t>
  </si>
  <si>
    <t>Цена (тенге)</t>
  </si>
  <si>
    <t>Сумма (тенге)</t>
  </si>
  <si>
    <t>Способ уничтожения</t>
  </si>
  <si>
    <t>непригодные к реализации и медицинскому применению лекарственные средства</t>
  </si>
  <si>
    <t>Приложение к Правилам уничтожения субъектами в сфере обращения лекарственных средств и медицинских изделий в распоряжении которых находятся лекарственные средства и медицинские изделия, пришедших в негодность, с истекшим сроком годности, фальсифицированные лекарственные средства и медицинские изделия и другие, не соответствующие требованиям законодательства Респулбики Казахстан Приказ и.о. Министра здравоохранения Республики Казахстан от 27 октября 2020 года № ҚР ДСМ-155/2020. Зарегестрирован в Министерстве Республики Казахстан 29 октября 2020 года № 21533. В соответствии с пунктом 4 статьи 250 Кодекса Республики Казастан от 07 июля 2020 года "О здоровье народа и системе здравоохранения".</t>
  </si>
  <si>
    <t>Акт об уничтожении непригодных к реализации и медицинскому применению лекарственных средств и медицинских изделий</t>
  </si>
  <si>
    <t>город Капшагай, промбаза Арна, участок 137 – производственная база ТОО «МВ Арна»</t>
  </si>
  <si>
    <t>(фамилия, имя, отчество (при его наличии), место работы, должность лиц, принимавших участие в уничтожении)</t>
  </si>
  <si>
    <t>№ п/п</t>
  </si>
  <si>
    <t>Наименование лекарственного средства и медицинского изделия</t>
  </si>
  <si>
    <t>Количество</t>
  </si>
  <si>
    <t>Наименование производителя лекарственного средства, медицинского изделия</t>
  </si>
  <si>
    <t>Основание для уничтожения / причина уничтожения</t>
  </si>
  <si>
    <t>Подписи:</t>
  </si>
  <si>
    <t>Фамилия, имя, отчество (при его наличии) лиц, принимавших участие в уничтожении. Место печати (при наличии) для организаций, осуществляющих уничтожение лекарственных средств и медицинских изделий.</t>
  </si>
  <si>
    <t>табл.</t>
  </si>
  <si>
    <t>шт</t>
  </si>
  <si>
    <t>Dr.Reddy’s Laboratories LTD, India</t>
  </si>
  <si>
    <t>Сжигание</t>
  </si>
  <si>
    <t>Разведением содержимого водой в соотношении 1:100 и слив в канализацию</t>
  </si>
  <si>
    <t>Итого</t>
  </si>
  <si>
    <t>"    "                         20__   г.   9:00 - 18:00 час.</t>
  </si>
  <si>
    <t>спрей</t>
  </si>
  <si>
    <t>капли</t>
  </si>
  <si>
    <t xml:space="preserve">Laboratorios Normon S.A. Испания											</t>
  </si>
  <si>
    <t>V2400416</t>
  </si>
  <si>
    <t>Декспан Плюс крем 30 г</t>
  </si>
  <si>
    <t>туб</t>
  </si>
  <si>
    <t>B3FZ03B</t>
  </si>
  <si>
    <t>B2403560</t>
  </si>
  <si>
    <t>B2403796</t>
  </si>
  <si>
    <t>B2203413</t>
  </si>
  <si>
    <t>B2203414</t>
  </si>
  <si>
    <t>B2203848</t>
  </si>
  <si>
    <t>B2204011</t>
  </si>
  <si>
    <t>B2204020</t>
  </si>
  <si>
    <t>B2300372</t>
  </si>
  <si>
    <t>B2300434</t>
  </si>
  <si>
    <t>B2300435</t>
  </si>
  <si>
    <t>B2300436</t>
  </si>
  <si>
    <t>фл</t>
  </si>
  <si>
    <t>V2500550</t>
  </si>
  <si>
    <t>B2500258</t>
  </si>
  <si>
    <t>J50010</t>
  </si>
  <si>
    <t>12240636</t>
  </si>
  <si>
    <t>12240018</t>
  </si>
  <si>
    <t>Гленмарк Фармасьютикалз Лтд,. ИНДИЯ</t>
  </si>
  <si>
    <t>2'895,94</t>
  </si>
  <si>
    <t>3'309,73</t>
  </si>
  <si>
    <t>Називин® 0,01% -5 мл Капли назальные</t>
  </si>
  <si>
    <t>Називин® 0,05% -10 мл Капли назальные</t>
  </si>
  <si>
    <t>Називин® 0,05%  Спрей назальный 10 мл (с дозирующим насосом)</t>
  </si>
  <si>
    <t>Називин® Сенситив 11,25 мкг/доза 0,025% -10 мл Спрей назальный дозированный</t>
  </si>
  <si>
    <t>Називин® Сенситив 22,5 мкг/доза 0,05% -10 мл Спрей назальный дозированный</t>
  </si>
  <si>
    <t>B2203827</t>
  </si>
  <si>
    <t>B2203827.</t>
  </si>
  <si>
    <t>B2203828</t>
  </si>
  <si>
    <t>B2204030</t>
  </si>
  <si>
    <t>B2300029</t>
  </si>
  <si>
    <t>B2300622</t>
  </si>
  <si>
    <t>V250037</t>
  </si>
  <si>
    <t>V250038</t>
  </si>
  <si>
    <t>V250470</t>
  </si>
  <si>
    <t>V250472</t>
  </si>
  <si>
    <t>V240954</t>
  </si>
  <si>
    <t>V240955</t>
  </si>
  <si>
    <t>V250345</t>
  </si>
  <si>
    <t>4GF08</t>
  </si>
  <si>
    <t>4GF09</t>
  </si>
  <si>
    <t>С2316052</t>
  </si>
  <si>
    <t>Разо 20 мг №30 табл</t>
  </si>
  <si>
    <t>уничтожены ниже перечисленные лекарственные средства и медицинские изделия, непригодные к реализации и медицинскому применению в количестве 45 967 (Сорок пять  тысячи девятьсот шестьдесят семь ) упаковок, 
наименований на сумму 69 304 708,80 (Шестьдесят девять  миллионов триста четыре тысячи семьсот восемь  тенге 80 тиын ) о чем составлен данный АКТ:</t>
  </si>
  <si>
    <t>Общий вес: 2 393,00 кг (Две тясячи триста девяносто три килограмм 00 грамм)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</si>
</sst>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sz val="6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0" xfId="0" applyFont="1"/>
    <xf numFmtId="4" fontId="7" fillId="0" borderId="0" xfId="0" applyNumberFormat="1" applyFont="1"/>
    <xf numFmtId="0" fontId="6" fillId="0" borderId="5" xfId="0" applyFont="1" applyBorder="1" applyAlignment="1">
      <alignment horizontal="center" wrapText="1"/>
    </xf>
    <xf numFmtId="0" fontId="1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8" fillId="0" borderId="5" xfId="0" applyFont="1" applyBorder="1" applyAlignment="1">
      <alignment vertical="justify" wrapText="1"/>
    </xf>
    <xf numFmtId="0" fontId="1" fillId="0" borderId="6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0" xfId="0" applyFont="1" applyBorder="1"/>
    <xf numFmtId="4" fontId="10" fillId="0" borderId="8" xfId="0" applyNumberFormat="1" applyFont="1" applyBorder="1"/>
    <xf numFmtId="1" fontId="5" fillId="0" borderId="3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1" fillId="0" borderId="3" xfId="0" applyFont="1" applyBorder="1" applyAlignment="1">
      <alignment horizontal="left" wrapText="1"/>
    </xf>
    <xf numFmtId="0" fontId="12" fillId="0" borderId="0" xfId="0" applyFont="1"/>
    <xf numFmtId="4" fontId="0" fillId="0" borderId="12" xfId="0" applyNumberFormat="1" applyBorder="1"/>
    <xf numFmtId="0" fontId="1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4" fontId="1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 wrapText="1"/>
    </xf>
    <xf numFmtId="4" fontId="10" fillId="0" borderId="8" xfId="0" applyNumberFormat="1" applyFont="1" applyBorder="1" applyAlignment="1">
      <alignment horizontal="center"/>
    </xf>
    <xf numFmtId="0" fontId="11" fillId="2" borderId="3" xfId="0" applyFont="1" applyFill="1" applyBorder="1" applyAlignment="1">
      <alignment horizontal="left" wrapText="1"/>
    </xf>
    <xf numFmtId="0" fontId="1" fillId="0" borderId="3" xfId="1" applyBorder="1"/>
    <xf numFmtId="0" fontId="1" fillId="0" borderId="3" xfId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lglobal-my.sharepoint.com/personal/popova_irina_drreddys_com/Documents/Work/2025/Destruction/Destr%20&#8470;16/Rep%2002.08.25%20Dem.xlsx" TargetMode="External"/><Relationship Id="rId1" Type="http://schemas.openxmlformats.org/officeDocument/2006/relationships/externalLinkPath" Target="Rep%2002.08.25%20D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lglobal-my.sharepoint.com/personal/popova_irina_drreddys_com/Documents/Work/2024/Destruction/&#1059;&#1085;&#1080;&#1095;&#1090;&#1086;&#1078;&#1077;&#1085;&#1080;&#1077;%20&#8470;11/&#1040;&#1050;&#1058;%20&#1086;&#1073;%20&#1091;&#1085;&#1080;&#1095;&#1090;&#1086;&#1078;&#1077;&#1085;&#1080;&#1080;%20&#8470;11.xlsx" TargetMode="External"/><Relationship Id="rId1" Type="http://schemas.openxmlformats.org/officeDocument/2006/relationships/externalLinkPath" Target="/personal/popova_irina_drreddys_com/Documents/Work/2024/Destruction/&#1059;&#1085;&#1080;&#1095;&#1090;&#1086;&#1078;&#1077;&#1085;&#1080;&#1077;%20&#8470;11/&#1040;&#1050;&#1058;%20&#1086;&#1073;%20&#1091;&#1085;&#1080;&#1095;&#1090;&#1086;&#1078;&#1077;&#1085;&#1080;&#1080;%20&#8470;1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lglobal-my.sharepoint.com/personal/popova_irina_drreddys_com/Documents/Work/2025/Destruction/Destr%20&#8470;17/&#1054;&#1073;&#1097;&#1080;&#1081;%20&#1089;&#1087;&#1080;&#1089;&#1086;&#1082;%20&#1089;&#1043;&#1058;&#1044;.xlsx" TargetMode="External"/><Relationship Id="rId1" Type="http://schemas.openxmlformats.org/officeDocument/2006/relationships/externalLinkPath" Target="&#1054;&#1073;&#1097;&#1080;&#1081;%20&#1089;&#1087;&#1080;&#1089;&#1086;&#1082;%20&#1089;&#1043;&#1058;&#1044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lglobal-my.sharepoint.com/personal/popova_irina_drreddys_com/Documents/Work/2025/Destruction/Destr%20&#8470;14/&#1040;&#1050;&#1058;%20&#1086;&#1073;%20&#1091;&#1085;&#1080;&#1095;&#1090;&#1086;&#1078;&#1077;&#1085;&#1080;&#1080;%20&#8470;14.xlsx" TargetMode="External"/><Relationship Id="rId1" Type="http://schemas.openxmlformats.org/officeDocument/2006/relationships/externalLinkPath" Target="/personal/popova_irina_drreddys_com/Documents/Work/2025/Destruction/Destr%20&#8470;14/&#1040;&#1050;&#1058;%20&#1086;&#1073;%20&#1091;&#1085;&#1080;&#1095;&#1090;&#1086;&#1078;&#1077;&#1085;&#1080;&#1080;%20&#8470;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Sheet"/>
      <sheetName val="Лист1"/>
    </sheetNames>
    <sheetDataSet>
      <sheetData sheetId="0" refreshError="1">
        <row r="2">
          <cell r="H2"/>
        </row>
        <row r="11">
          <cell r="H11" t="str">
            <v>Аллервэй  5 мг № 30 табл</v>
          </cell>
        </row>
        <row r="18">
          <cell r="H18" t="str">
            <v>Кеторол 10 мг №20 табл</v>
          </cell>
          <cell r="Q18">
            <v>4</v>
          </cell>
        </row>
        <row r="19">
          <cell r="H19" t="str">
            <v>Кеторол 10 мг №20 табл</v>
          </cell>
          <cell r="Q19">
            <v>4</v>
          </cell>
        </row>
        <row r="20">
          <cell r="H20" t="str">
            <v>Кеторол 10 мг №20 табл</v>
          </cell>
          <cell r="Q20">
            <v>4</v>
          </cell>
        </row>
        <row r="21">
          <cell r="H21" t="str">
            <v>Кеторол 10 мг №20 табл</v>
          </cell>
          <cell r="Q21">
            <v>4</v>
          </cell>
        </row>
        <row r="22">
          <cell r="H22" t="str">
            <v>Кеторол 10 мг №20 табл</v>
          </cell>
          <cell r="Q22">
            <v>4</v>
          </cell>
        </row>
        <row r="23">
          <cell r="H23" t="str">
            <v>Кеторол 10 мг №20 табл</v>
          </cell>
          <cell r="Q23">
            <v>4</v>
          </cell>
        </row>
        <row r="24">
          <cell r="H24" t="str">
            <v>Кеторол 10 мг №20 табл</v>
          </cell>
          <cell r="Q24">
            <v>4</v>
          </cell>
        </row>
        <row r="28">
          <cell r="Q28">
            <v>7</v>
          </cell>
        </row>
        <row r="32">
          <cell r="Q32">
            <v>4</v>
          </cell>
        </row>
        <row r="33">
          <cell r="Q33">
            <v>4</v>
          </cell>
        </row>
        <row r="34">
          <cell r="Q34">
            <v>4</v>
          </cell>
        </row>
        <row r="35">
          <cell r="Q35">
            <v>4</v>
          </cell>
        </row>
        <row r="36">
          <cell r="Q36">
            <v>4</v>
          </cell>
        </row>
        <row r="37">
          <cell r="Q37">
            <v>4</v>
          </cell>
        </row>
        <row r="47">
          <cell r="H47" t="str">
            <v>Новиган® Нео 400 мг №20 табл</v>
          </cell>
        </row>
        <row r="48">
          <cell r="H48" t="str">
            <v>Новиган® Нео 400 мг №20 табл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25">
          <cell r="I25">
            <v>6937027.9199999999</v>
          </cell>
        </row>
        <row r="36">
          <cell r="J36" t="str">
            <v>Dr.Reddy’s Laboratories LTD, India</v>
          </cell>
          <cell r="K36" t="str">
            <v>непригодные к реализации и медицинскому применению лекарственные средства</v>
          </cell>
          <cell r="L36" t="str">
            <v>Сжигание</v>
          </cell>
        </row>
        <row r="40">
          <cell r="K40" t="str">
            <v>непригодные к реализации и медицинскому применению лекарственные средства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20">
          <cell r="C20" t="str">
            <v>Кеторол гель 2% 30 г</v>
          </cell>
          <cell r="E20" t="str">
            <v>V240250</v>
          </cell>
        </row>
        <row r="21">
          <cell r="C21" t="str">
            <v>Кеторол гель 2% 30 г</v>
          </cell>
          <cell r="E21" t="str">
            <v>V240449</v>
          </cell>
        </row>
        <row r="22">
          <cell r="C22" t="str">
            <v>Кеторол Экспресс 10 мг №20 табл</v>
          </cell>
        </row>
        <row r="23">
          <cell r="C23" t="str">
            <v>Леволет 500 мг №10 табл</v>
          </cell>
        </row>
        <row r="24">
          <cell r="C24" t="str">
            <v>Леволет 500 мг/100 мл р-р для инфуз 100 мл фл</v>
          </cell>
        </row>
        <row r="25">
          <cell r="C25" t="str">
            <v>Момат Рино. Спрей назальный дозированный 50 мкг/доза, 60 доз.</v>
          </cell>
        </row>
        <row r="26">
          <cell r="C26" t="str">
            <v>Момат Рино. Спрей назальный дозированный 50 мкг/доза,120 доз</v>
          </cell>
        </row>
        <row r="27">
          <cell r="E27" t="str">
            <v>21313</v>
          </cell>
        </row>
        <row r="28">
          <cell r="E28" t="str">
            <v>44640</v>
          </cell>
        </row>
        <row r="29">
          <cell r="E29" t="str">
            <v>21362</v>
          </cell>
        </row>
        <row r="30">
          <cell r="E30" t="str">
            <v>346910A</v>
          </cell>
        </row>
        <row r="31">
          <cell r="E31" t="str">
            <v>346920A</v>
          </cell>
        </row>
        <row r="32">
          <cell r="E32" t="str">
            <v>346930A</v>
          </cell>
        </row>
        <row r="33">
          <cell r="E33" t="str">
            <v>346940A</v>
          </cell>
        </row>
        <row r="34">
          <cell r="E34" t="str">
            <v>352410A</v>
          </cell>
        </row>
        <row r="35">
          <cell r="E35" t="str">
            <v>352420A</v>
          </cell>
        </row>
        <row r="36">
          <cell r="E36" t="str">
            <v>346960A</v>
          </cell>
        </row>
        <row r="37">
          <cell r="E37" t="str">
            <v>346970A</v>
          </cell>
        </row>
        <row r="38">
          <cell r="E38" t="str">
            <v>346980A</v>
          </cell>
        </row>
        <row r="39">
          <cell r="E39" t="str">
            <v>346990A</v>
          </cell>
        </row>
        <row r="40">
          <cell r="E40" t="str">
            <v>347000A</v>
          </cell>
        </row>
        <row r="41">
          <cell r="E41" t="str">
            <v>347010A</v>
          </cell>
        </row>
        <row r="42">
          <cell r="E42" t="str">
            <v>352390A</v>
          </cell>
        </row>
        <row r="43">
          <cell r="E43" t="str">
            <v>352400A</v>
          </cell>
        </row>
        <row r="44">
          <cell r="C44" t="str">
            <v>Найз 100 мг №20 табл</v>
          </cell>
        </row>
        <row r="45">
          <cell r="C45" t="str">
            <v>Найз 100 мг №20 табл</v>
          </cell>
        </row>
        <row r="46">
          <cell r="C46" t="str">
            <v>Найз 100 мг №20 табл</v>
          </cell>
        </row>
        <row r="47">
          <cell r="C47" t="str">
            <v>Найз 100 мг №20 табл</v>
          </cell>
        </row>
        <row r="48">
          <cell r="C48" t="str">
            <v>Найз 100 мг №20 табл</v>
          </cell>
        </row>
        <row r="49">
          <cell r="C49" t="str">
            <v>Найз 100 мг №20 табл</v>
          </cell>
        </row>
        <row r="50">
          <cell r="C50" t="str">
            <v>Найз® 1%  гель 20 г туб</v>
          </cell>
        </row>
        <row r="51">
          <cell r="C51" t="str">
            <v>Найз® 1%  гель 20 г туб</v>
          </cell>
        </row>
        <row r="52">
          <cell r="C52" t="str">
            <v>Найз® 1%  гель 20 г туб</v>
          </cell>
        </row>
        <row r="53">
          <cell r="C53" t="str">
            <v>Найз® 1%  гель 20 г туб</v>
          </cell>
        </row>
        <row r="54">
          <cell r="C54" t="str">
            <v>Найз® 1%  гель 50 г туб</v>
          </cell>
        </row>
        <row r="55">
          <cell r="C55" t="str">
            <v>Найз® 1%  гель 50 г туб</v>
          </cell>
        </row>
        <row r="56">
          <cell r="C56" t="str">
            <v>Найз® 1%  гель 50 г туб</v>
          </cell>
        </row>
        <row r="57">
          <cell r="C57" t="str">
            <v>Найз® Фаст 1% Спрей для наружного применения 35 г фл.</v>
          </cell>
        </row>
        <row r="58">
          <cell r="C58" t="str">
            <v>Найз® Фаст 1% Спрей для наружного применения 35 г фл.</v>
          </cell>
        </row>
        <row r="59">
          <cell r="D59">
            <v>2</v>
          </cell>
          <cell r="E59" t="str">
            <v>A3K01</v>
          </cell>
        </row>
        <row r="60">
          <cell r="D60">
            <v>10</v>
          </cell>
          <cell r="E60" t="str">
            <v>X3T31</v>
          </cell>
        </row>
        <row r="61">
          <cell r="C61" t="str">
            <v>Омез 10 мг №30 капс</v>
          </cell>
          <cell r="D61">
            <v>3</v>
          </cell>
          <cell r="E61" t="str">
            <v>C2213164</v>
          </cell>
        </row>
        <row r="62">
          <cell r="C62" t="str">
            <v>Омез 10 мг №30 капс</v>
          </cell>
          <cell r="D62">
            <v>3</v>
          </cell>
          <cell r="E62" t="str">
            <v>С2301672</v>
          </cell>
        </row>
        <row r="63">
          <cell r="C63" t="str">
            <v>Омез® 20 мг №30 капс</v>
          </cell>
          <cell r="D63">
            <v>12</v>
          </cell>
          <cell r="E63" t="str">
            <v>B2402385</v>
          </cell>
        </row>
        <row r="64">
          <cell r="C64" t="str">
            <v>Омез® 20 мг №30 капс</v>
          </cell>
          <cell r="D64">
            <v>3</v>
          </cell>
          <cell r="E64" t="str">
            <v>B2300636</v>
          </cell>
        </row>
        <row r="65">
          <cell r="C65" t="str">
            <v>Омез® 20 мг №30 капс</v>
          </cell>
          <cell r="D65">
            <v>3</v>
          </cell>
          <cell r="E65" t="str">
            <v>B2300637</v>
          </cell>
        </row>
        <row r="66">
          <cell r="C66" t="str">
            <v>Омез® 20 мг №30 капс</v>
          </cell>
          <cell r="D66">
            <v>3</v>
          </cell>
          <cell r="E66" t="str">
            <v>B2300905</v>
          </cell>
        </row>
        <row r="67">
          <cell r="C67" t="str">
            <v>Омез® Лиофилизат для приготовления р-ра для в/в введения 40 мг №1 фл</v>
          </cell>
          <cell r="D67">
            <v>12</v>
          </cell>
          <cell r="E67" t="str">
            <v>NP25001A</v>
          </cell>
        </row>
        <row r="68">
          <cell r="C68" t="str">
            <v>Омез® Лиофилизат для приготовления р-ра для в/в введения 40 мг №1 фл</v>
          </cell>
          <cell r="D68">
            <v>32</v>
          </cell>
          <cell r="E68" t="str">
            <v>NP25012A</v>
          </cell>
        </row>
        <row r="69">
          <cell r="C69" t="str">
            <v>Омез® Лиофилизат для приготовления р-ра для в/в введения 40 мг №1 фл</v>
          </cell>
          <cell r="D69">
            <v>33</v>
          </cell>
          <cell r="E69" t="str">
            <v>NP25122A</v>
          </cell>
        </row>
        <row r="70">
          <cell r="C70" t="str">
            <v>Омез® Лиофилизат для приготовления р-ра для в/в введения 40 мг №1 фл</v>
          </cell>
          <cell r="D70">
            <v>3</v>
          </cell>
          <cell r="E70" t="str">
            <v>NP4290A</v>
          </cell>
        </row>
        <row r="71">
          <cell r="C71" t="str">
            <v>Омез® Лиофилизат для приготовления р-ра для в/в введения 40 мг №1 фл</v>
          </cell>
          <cell r="D71">
            <v>3</v>
          </cell>
          <cell r="E71" t="str">
            <v>NP4291A</v>
          </cell>
        </row>
        <row r="72">
          <cell r="C72" t="str">
            <v>Омез® Лиофилизат для приготовления р-ра для в/в введения 40 мг №1 фл</v>
          </cell>
          <cell r="D72">
            <v>1</v>
          </cell>
          <cell r="E72" t="str">
            <v>NP4292A</v>
          </cell>
        </row>
        <row r="73">
          <cell r="C73" t="str">
            <v>Омез® Лиофилизат для приготовления р-ра для в/в введения 40 мг №1 фл</v>
          </cell>
          <cell r="D73">
            <v>5</v>
          </cell>
          <cell r="E73" t="str">
            <v>NP4293A</v>
          </cell>
        </row>
        <row r="75">
          <cell r="D75">
            <v>1</v>
          </cell>
          <cell r="E75" t="str">
            <v>122012</v>
          </cell>
        </row>
        <row r="76">
          <cell r="D76">
            <v>1</v>
          </cell>
          <cell r="E76" t="str">
            <v>122013</v>
          </cell>
        </row>
        <row r="77">
          <cell r="D77">
            <v>1</v>
          </cell>
          <cell r="E77" t="str">
            <v>122014</v>
          </cell>
        </row>
        <row r="78">
          <cell r="D78">
            <v>1</v>
          </cell>
          <cell r="E78" t="str">
            <v>122015</v>
          </cell>
        </row>
        <row r="79">
          <cell r="D79">
            <v>1</v>
          </cell>
          <cell r="E79" t="str">
            <v>122016</v>
          </cell>
        </row>
        <row r="80">
          <cell r="D80">
            <v>1</v>
          </cell>
          <cell r="E80" t="str">
            <v>122017</v>
          </cell>
        </row>
        <row r="81">
          <cell r="D81">
            <v>1</v>
          </cell>
          <cell r="E81" t="str">
            <v>122026</v>
          </cell>
        </row>
        <row r="82">
          <cell r="D82">
            <v>1</v>
          </cell>
          <cell r="E82" t="str">
            <v>122027</v>
          </cell>
        </row>
        <row r="83">
          <cell r="D83">
            <v>1</v>
          </cell>
          <cell r="E83" t="str">
            <v>122028</v>
          </cell>
        </row>
        <row r="84">
          <cell r="D84">
            <v>1</v>
          </cell>
          <cell r="E84" t="str">
            <v>122029</v>
          </cell>
        </row>
        <row r="85">
          <cell r="D85">
            <v>1</v>
          </cell>
          <cell r="E85" t="str">
            <v>123001</v>
          </cell>
        </row>
        <row r="86">
          <cell r="D86">
            <v>1</v>
          </cell>
          <cell r="E86" t="str">
            <v>123002</v>
          </cell>
        </row>
        <row r="87">
          <cell r="D87">
            <v>1</v>
          </cell>
          <cell r="E87" t="str">
            <v>123003</v>
          </cell>
        </row>
        <row r="88">
          <cell r="D88">
            <v>1</v>
          </cell>
          <cell r="E88" t="str">
            <v>123005</v>
          </cell>
        </row>
        <row r="89">
          <cell r="C89" t="str">
            <v>Телсартан Н 80 мг+ 12,5 мг №28 табл</v>
          </cell>
          <cell r="D89">
            <v>4</v>
          </cell>
          <cell r="E89" t="str">
            <v>C2411202</v>
          </cell>
        </row>
        <row r="90">
          <cell r="C90" t="str">
            <v>Телсартан® A 80мг+5мг №28 табл</v>
          </cell>
          <cell r="D90">
            <v>12</v>
          </cell>
          <cell r="E90" t="str">
            <v>V2500491</v>
          </cell>
        </row>
        <row r="91">
          <cell r="C91" t="str">
            <v>Фемибион® 2, таблетки 729мг №28 и капсулы 746 мг №28  (БАД)</v>
          </cell>
          <cell r="D91">
            <v>1</v>
          </cell>
          <cell r="E91" t="str">
            <v>4179C60102</v>
          </cell>
        </row>
        <row r="92">
          <cell r="C92" t="str">
            <v>Фемибион® 2, таблетки 729мг №28 и капсулы 746 мг №28  (БАД)</v>
          </cell>
          <cell r="D92">
            <v>5</v>
          </cell>
          <cell r="E92" t="str">
            <v>4204C60109</v>
          </cell>
        </row>
        <row r="93">
          <cell r="C93" t="str">
            <v>Фредулекc 10,4 г №10 саше-пакет (БАД)</v>
          </cell>
          <cell r="D93">
            <v>3</v>
          </cell>
          <cell r="E93" t="str">
            <v>FRX24014</v>
          </cell>
        </row>
        <row r="94">
          <cell r="C94" t="str">
            <v>Цетрин®10 мг №20 табл</v>
          </cell>
          <cell r="D94">
            <v>4</v>
          </cell>
          <cell r="E94" t="str">
            <v>B2401907</v>
          </cell>
        </row>
        <row r="95">
          <cell r="C95" t="str">
            <v>Ципролет 200 мг/100 мл р-р для инф 100 мл фл</v>
          </cell>
          <cell r="D95">
            <v>5</v>
          </cell>
          <cell r="E95" t="str">
            <v>M20004</v>
          </cell>
        </row>
        <row r="96">
          <cell r="C96" t="str">
            <v>Ципролет 200 мг/100 мл р-р для инф 100 мл фл</v>
          </cell>
          <cell r="D96">
            <v>5</v>
          </cell>
          <cell r="E96" t="str">
            <v>M20005</v>
          </cell>
        </row>
        <row r="97">
          <cell r="C97" t="str">
            <v>Ципролет 200 мг/100 мл р-р для инф 100 мл фл</v>
          </cell>
          <cell r="D97">
            <v>5</v>
          </cell>
          <cell r="E97" t="str">
            <v>M30001</v>
          </cell>
        </row>
        <row r="98">
          <cell r="C98" t="str">
            <v>Ципролет 200 мг/100 мл р-р для инф 100 мл фл</v>
          </cell>
          <cell r="D98">
            <v>5</v>
          </cell>
          <cell r="E98" t="str">
            <v>M30001.</v>
          </cell>
        </row>
        <row r="99">
          <cell r="C99" t="str">
            <v>Ципролет 200 мг/100 мл р-р для инф 100 мл фл</v>
          </cell>
          <cell r="D99">
            <v>5</v>
          </cell>
          <cell r="E99" t="str">
            <v>M30002</v>
          </cell>
        </row>
        <row r="100">
          <cell r="C100" t="str">
            <v>Ципролет 200 мг/100 мл р-р для инф 100 мл фл</v>
          </cell>
          <cell r="D100">
            <v>5</v>
          </cell>
          <cell r="E100" t="str">
            <v>M30002.</v>
          </cell>
        </row>
        <row r="101">
          <cell r="C101" t="str">
            <v>Ципролет 500 мг №10 таб</v>
          </cell>
          <cell r="D101">
            <v>7</v>
          </cell>
          <cell r="E101" t="str">
            <v>B2300139</v>
          </cell>
        </row>
        <row r="102">
          <cell r="C102" t="str">
            <v>Ципролет 500 мг №10 таб</v>
          </cell>
          <cell r="D102">
            <v>7</v>
          </cell>
          <cell r="E102" t="str">
            <v>B2300473</v>
          </cell>
        </row>
        <row r="103">
          <cell r="C103" t="str">
            <v>Эзмитоп®  крем 150 мл</v>
          </cell>
          <cell r="D103">
            <v>1</v>
          </cell>
          <cell r="E103" t="str">
            <v>B4FX19</v>
          </cell>
        </row>
        <row r="104">
          <cell r="C104" t="str">
            <v>Энам® 2,5 мг №30 табл</v>
          </cell>
          <cell r="D104">
            <v>3</v>
          </cell>
          <cell r="E104" t="str">
            <v>B2300205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8">
          <cell r="J58" t="str">
            <v>Фамар Хелс Кейр Сервисес Мадрид, С.А.У. Испания</v>
          </cell>
          <cell r="K58" t="str">
            <v>непригодные к реализации и медицинскому применению лекарственные средства</v>
          </cell>
          <cell r="L58" t="str">
            <v>Разведением содержимого водой в соотношении 1:100 и слив в канализацию</v>
          </cell>
        </row>
        <row r="81">
          <cell r="J81" t="str">
            <v>Dr.Reddy’s Laboratories LTD, India</v>
          </cell>
          <cell r="K81" t="str">
            <v>непригодные к реализации и медицинскому применению лекарственные средства</v>
          </cell>
        </row>
        <row r="82">
          <cell r="J82" t="str">
            <v>Dr.Reddy’s Laboratories LTD, India</v>
          </cell>
          <cell r="K82" t="str">
            <v>непригодные к реализации и медицинскому применению лекарственные средства</v>
          </cell>
        </row>
        <row r="83">
          <cell r="J83" t="str">
            <v>Dr.Reddy’s Laboratories LTD, India</v>
          </cell>
        </row>
        <row r="84">
          <cell r="J84" t="str">
            <v>Dr.Reddy’s Laboratories LTD, India</v>
          </cell>
          <cell r="K84" t="str">
            <v>непригодные к реализации и медицинскому применению лекарственные средства</v>
          </cell>
        </row>
        <row r="85">
          <cell r="J85" t="str">
            <v>Dr.Reddy’s Laboratories LTD, India</v>
          </cell>
        </row>
        <row r="86">
          <cell r="J86" t="str">
            <v>Dr.Reddy’s Laboratories LTD, India</v>
          </cell>
        </row>
        <row r="87">
          <cell r="J87" t="str">
            <v>Dr.Reddy’s Laboratories LTD, India</v>
          </cell>
        </row>
        <row r="88">
          <cell r="J88" t="str">
            <v>Dr.Reddy’s Laboratories LTD, India</v>
          </cell>
        </row>
        <row r="89">
          <cell r="J89" t="str">
            <v>Dr.Reddy’s Laboratories LTD, India</v>
          </cell>
        </row>
        <row r="103">
          <cell r="J103" t="str">
            <v xml:space="preserve">НАПРОД ЛАЙФ САЄНСЕС ПВТ. ЛТД., ИНДИЯ           </v>
          </cell>
        </row>
        <row r="122">
          <cell r="C122" t="str">
            <v>Сенаде таблетки 13,5 мг №500 (20 х 25)</v>
          </cell>
          <cell r="D122" t="str">
            <v>табл.</v>
          </cell>
          <cell r="F122" t="str">
            <v>шт</v>
          </cell>
          <cell r="J122" t="str">
            <v xml:space="preserve">Cipla LTD,  India         </v>
          </cell>
          <cell r="K122" t="str">
            <v>непригодные к реализации и медицинскому применению лекарственные средства</v>
          </cell>
          <cell r="L122" t="str">
            <v>Сжигание</v>
          </cell>
        </row>
        <row r="123">
          <cell r="C123" t="str">
            <v>Сенаде таблетки 13,5 мг №500 (20 х 25)</v>
          </cell>
          <cell r="D123" t="str">
            <v>табл.</v>
          </cell>
          <cell r="F123" t="str">
            <v>шт</v>
          </cell>
          <cell r="J123" t="str">
            <v xml:space="preserve">Cipla LTD,  India         </v>
          </cell>
          <cell r="K123" t="str">
            <v>непригодные к реализации и медицинскому применению лекарственные средства</v>
          </cell>
          <cell r="L123" t="str">
            <v>Сжигание</v>
          </cell>
        </row>
        <row r="124">
          <cell r="C124" t="str">
            <v>Сенаде таблетки 13,5 мг №500 (20 х 25)</v>
          </cell>
          <cell r="D124" t="str">
            <v>табл.</v>
          </cell>
          <cell r="F124" t="str">
            <v>шт</v>
          </cell>
          <cell r="J124" t="str">
            <v xml:space="preserve">Cipla LTD,  India         </v>
          </cell>
          <cell r="K124" t="str">
            <v>непригодные к реализации и медицинскому применению лекарственные средства</v>
          </cell>
          <cell r="L124" t="str">
            <v>Сжигание</v>
          </cell>
        </row>
        <row r="125">
          <cell r="C125" t="str">
            <v>Сенаде таблетки 13,5 мг №500 (20 х 25)</v>
          </cell>
          <cell r="D125" t="str">
            <v>табл.</v>
          </cell>
          <cell r="F125" t="str">
            <v>шт</v>
          </cell>
          <cell r="J125" t="str">
            <v xml:space="preserve">Cipla LTD,  India         </v>
          </cell>
          <cell r="K125" t="str">
            <v>непригодные к реализации и медицинскому применению лекарственные средства</v>
          </cell>
          <cell r="L125" t="str">
            <v>Сжигание</v>
          </cell>
        </row>
        <row r="126">
          <cell r="C126" t="str">
            <v>Сенаде таблетки 13,5 мг №500 (20 х 25)</v>
          </cell>
          <cell r="D126" t="str">
            <v>табл.</v>
          </cell>
          <cell r="F126" t="str">
            <v>шт</v>
          </cell>
          <cell r="J126" t="str">
            <v xml:space="preserve">Cipla LTD,  India         </v>
          </cell>
          <cell r="K126" t="str">
            <v>непригодные к реализации и медицинскому применению лекарственные средства</v>
          </cell>
          <cell r="L126" t="str">
            <v>Сжигание</v>
          </cell>
        </row>
        <row r="127">
          <cell r="C127" t="str">
            <v>Сенаде таблетки 13,5 мг №500 (20 х 25)</v>
          </cell>
          <cell r="D127" t="str">
            <v>табл.</v>
          </cell>
          <cell r="F127" t="str">
            <v>шт</v>
          </cell>
          <cell r="J127" t="str">
            <v xml:space="preserve">Cipla LTD,  India         </v>
          </cell>
          <cell r="K127" t="str">
            <v>непригодные к реализации и медицинскому применению лекарственные средства</v>
          </cell>
          <cell r="L127" t="str">
            <v>Сжигание</v>
          </cell>
        </row>
        <row r="128">
          <cell r="C128" t="str">
            <v>Сенаде таблетки 13,5 мг №500 (20 х 25)</v>
          </cell>
          <cell r="D128" t="str">
            <v>табл.</v>
          </cell>
          <cell r="F128" t="str">
            <v>шт</v>
          </cell>
          <cell r="J128" t="str">
            <v xml:space="preserve">Cipla LTD,  India         </v>
          </cell>
          <cell r="K128" t="str">
            <v>непригодные к реализации и медицинскому применению лекарственные средства</v>
          </cell>
          <cell r="L128" t="str">
            <v>Сжигание</v>
          </cell>
        </row>
        <row r="129">
          <cell r="C129" t="str">
            <v>Сенаде таблетки 13,5 мг №500 (20 х 25)</v>
          </cell>
          <cell r="D129" t="str">
            <v>табл.</v>
          </cell>
          <cell r="F129" t="str">
            <v>шт</v>
          </cell>
          <cell r="J129" t="str">
            <v xml:space="preserve">Cipla LTD,  India         </v>
          </cell>
          <cell r="K129" t="str">
            <v>непригодные к реализации и медицинскому применению лекарственные средства</v>
          </cell>
          <cell r="L129" t="str">
            <v>Сжигание</v>
          </cell>
        </row>
        <row r="130">
          <cell r="C130" t="str">
            <v>Сенаде таблетки 13,5 мг №500 (20 х 25)</v>
          </cell>
          <cell r="D130" t="str">
            <v>табл.</v>
          </cell>
          <cell r="F130" t="str">
            <v>шт</v>
          </cell>
          <cell r="J130" t="str">
            <v xml:space="preserve">Cipla LTD,  India         </v>
          </cell>
          <cell r="K130" t="str">
            <v>непригодные к реализации и медицинскому применению лекарственные средства</v>
          </cell>
          <cell r="L130" t="str">
            <v>Сжигание</v>
          </cell>
        </row>
        <row r="131">
          <cell r="C131" t="str">
            <v>Сенаде таблетки 13,5 мг №500 (20 х 25)</v>
          </cell>
          <cell r="D131" t="str">
            <v>табл.</v>
          </cell>
          <cell r="F131" t="str">
            <v>шт</v>
          </cell>
          <cell r="J131" t="str">
            <v xml:space="preserve">Cipla LTD,  India         </v>
          </cell>
          <cell r="K131" t="str">
            <v>непригодные к реализации и медицинскому применению лекарственные средства</v>
          </cell>
          <cell r="L131" t="str">
            <v>Сжигание</v>
          </cell>
        </row>
        <row r="132">
          <cell r="C132" t="str">
            <v>Сенаде таблетки 13,5 мг №500 (20 х 25)</v>
          </cell>
          <cell r="D132" t="str">
            <v>табл.</v>
          </cell>
          <cell r="F132" t="str">
            <v>шт</v>
          </cell>
          <cell r="J132" t="str">
            <v xml:space="preserve">Cipla LTD,  India         </v>
          </cell>
          <cell r="K132" t="str">
            <v>непригодные к реализации и медицинскому применению лекарственные средства</v>
          </cell>
          <cell r="L132" t="str">
            <v>Сжигание</v>
          </cell>
        </row>
        <row r="133">
          <cell r="C133" t="str">
            <v>Сенаде таблетки 13,5 мг №500 (20 х 25)</v>
          </cell>
          <cell r="D133" t="str">
            <v>табл.</v>
          </cell>
          <cell r="F133" t="str">
            <v>шт</v>
          </cell>
          <cell r="J133" t="str">
            <v xml:space="preserve">Cipla LTD,  India         </v>
          </cell>
          <cell r="K133" t="str">
            <v>непригодные к реализации и медицинскому применению лекарственные средства</v>
          </cell>
          <cell r="L133" t="str">
            <v>Сжигание</v>
          </cell>
        </row>
        <row r="134">
          <cell r="C134" t="str">
            <v>Сенаде таблетки 13,5 мг №500 (20 х 25)</v>
          </cell>
          <cell r="D134" t="str">
            <v>табл.</v>
          </cell>
          <cell r="F134" t="str">
            <v>шт</v>
          </cell>
          <cell r="J134" t="str">
            <v xml:space="preserve">Cipla LTD,  India         </v>
          </cell>
          <cell r="K134" t="str">
            <v>непригодные к реализации и медицинскому применению лекарственные средства</v>
          </cell>
          <cell r="L134" t="str">
            <v>Сжигание</v>
          </cell>
        </row>
        <row r="135">
          <cell r="C135" t="str">
            <v>Сенаде таблетки 13,5 мг №500 (20 х 25)</v>
          </cell>
          <cell r="D135" t="str">
            <v>табл.</v>
          </cell>
          <cell r="F135" t="str">
            <v>шт</v>
          </cell>
          <cell r="J135" t="str">
            <v xml:space="preserve">Cipla LTD,  India         </v>
          </cell>
          <cell r="K135" t="str">
            <v>непригодные к реализации и медицинскому применению лекарственные средства</v>
          </cell>
          <cell r="L135" t="str">
            <v>Сжигание</v>
          </cell>
        </row>
        <row r="136">
          <cell r="D136" t="str">
            <v>табл.</v>
          </cell>
          <cell r="F136" t="str">
            <v>шт</v>
          </cell>
          <cell r="J136" t="str">
            <v xml:space="preserve">Cipla LTD,  India         </v>
          </cell>
          <cell r="K136" t="str">
            <v>непригодные к реализации и медицинскому применению лекарственные средства</v>
          </cell>
          <cell r="L136" t="str">
            <v>Сжигание</v>
          </cell>
        </row>
        <row r="137">
          <cell r="D137" t="str">
            <v>табл.</v>
          </cell>
          <cell r="F137" t="str">
            <v>шт</v>
          </cell>
          <cell r="J137" t="str">
            <v xml:space="preserve">Cipla LTD,  India         </v>
          </cell>
          <cell r="K137" t="str">
            <v>непригодные к реализации и медицинскому применению лекарственные средства</v>
          </cell>
          <cell r="L137" t="str">
            <v>Сжигание</v>
          </cell>
        </row>
        <row r="152">
          <cell r="J152" t="str">
            <v xml:space="preserve">P&amp;G Health Germany GmbH           </v>
          </cell>
        </row>
        <row r="153">
          <cell r="J153" t="str">
            <v xml:space="preserve">P&amp;G Health Germany GmbH           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34"/>
  <sheetViews>
    <sheetView tabSelected="1" topLeftCell="A113" zoomScaleNormal="100" workbookViewId="0">
      <selection activeCell="B127" sqref="B127:L127"/>
    </sheetView>
  </sheetViews>
  <sheetFormatPr defaultColWidth="9.109375" defaultRowHeight="13.2" x14ac:dyDescent="0.25"/>
  <cols>
    <col min="1" max="1" width="9.109375" style="1"/>
    <col min="2" max="2" width="5.44140625" style="1" customWidth="1"/>
    <col min="3" max="3" width="46.5546875" style="1" customWidth="1"/>
    <col min="4" max="4" width="8.44140625" style="20" customWidth="1"/>
    <col min="5" max="5" width="8.77734375" style="1" customWidth="1"/>
    <col min="6" max="6" width="6" style="1" customWidth="1"/>
    <col min="7" max="7" width="10.109375" style="26" bestFit="1" customWidth="1"/>
    <col min="8" max="8" width="9.109375" style="25" customWidth="1"/>
    <col min="9" max="9" width="15.6640625" style="1" customWidth="1"/>
    <col min="10" max="10" width="20.109375" style="1" customWidth="1"/>
    <col min="11" max="11" width="30.88671875" style="1" bestFit="1" customWidth="1"/>
    <col min="12" max="12" width="33.88671875" style="1" bestFit="1" customWidth="1"/>
    <col min="13" max="16384" width="9.109375" style="1"/>
  </cols>
  <sheetData>
    <row r="2" spans="2:12" ht="162" customHeight="1" x14ac:dyDescent="0.25">
      <c r="B2" s="45" t="s">
        <v>0</v>
      </c>
      <c r="C2" s="45"/>
      <c r="D2" s="45"/>
      <c r="K2" s="46" t="s">
        <v>11</v>
      </c>
      <c r="L2" s="46"/>
    </row>
    <row r="5" spans="2:12" x14ac:dyDescent="0.25">
      <c r="B5" s="47" t="s">
        <v>12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7" spans="2:12" x14ac:dyDescent="0.25">
      <c r="B7" s="48" t="s">
        <v>28</v>
      </c>
      <c r="C7" s="48"/>
      <c r="D7" s="47" t="s">
        <v>13</v>
      </c>
      <c r="E7" s="47"/>
      <c r="F7" s="47"/>
      <c r="G7" s="47"/>
      <c r="H7" s="47"/>
      <c r="I7" s="47"/>
      <c r="J7" s="47"/>
      <c r="K7" s="47"/>
      <c r="L7" s="47"/>
    </row>
    <row r="8" spans="2:12" x14ac:dyDescent="0.25">
      <c r="B8" s="49" t="s">
        <v>1</v>
      </c>
      <c r="C8" s="49"/>
      <c r="D8" s="43" t="s">
        <v>2</v>
      </c>
      <c r="E8" s="43"/>
      <c r="F8" s="43"/>
      <c r="G8" s="43"/>
      <c r="H8" s="43"/>
      <c r="I8" s="43"/>
      <c r="J8" s="43"/>
      <c r="K8" s="43"/>
      <c r="L8" s="43"/>
    </row>
    <row r="10" spans="2:12" x14ac:dyDescent="0.25">
      <c r="B10" s="44" t="s">
        <v>3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2:12" x14ac:dyDescent="0.25"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2:12" x14ac:dyDescent="0.25"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2:12" x14ac:dyDescent="0.25"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2:12" x14ac:dyDescent="0.25"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2:12" x14ac:dyDescent="0.25">
      <c r="B15" s="43" t="s">
        <v>14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8" spans="2:12" ht="52.2" customHeight="1" x14ac:dyDescent="0.25">
      <c r="B18" s="46" t="s">
        <v>78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20" spans="2:12" ht="79.2" x14ac:dyDescent="0.25">
      <c r="B20" s="2" t="s">
        <v>15</v>
      </c>
      <c r="C20" s="2" t="s">
        <v>16</v>
      </c>
      <c r="D20" s="2" t="s">
        <v>4</v>
      </c>
      <c r="E20" s="2" t="s">
        <v>5</v>
      </c>
      <c r="F20" s="2" t="s">
        <v>6</v>
      </c>
      <c r="G20" s="27" t="s">
        <v>7</v>
      </c>
      <c r="H20" s="23" t="s">
        <v>17</v>
      </c>
      <c r="I20" s="2" t="s">
        <v>8</v>
      </c>
      <c r="J20" s="2" t="s">
        <v>18</v>
      </c>
      <c r="K20" s="2" t="s">
        <v>19</v>
      </c>
      <c r="L20" s="2" t="s">
        <v>9</v>
      </c>
    </row>
    <row r="21" spans="2:12" ht="22.95" customHeight="1" x14ac:dyDescent="0.25">
      <c r="B21" s="32">
        <v>1</v>
      </c>
      <c r="C21" s="4" t="str">
        <f>[1]TDSheet!H11</f>
        <v>Аллервэй  5 мг № 30 табл</v>
      </c>
      <c r="D21" s="17" t="s">
        <v>22</v>
      </c>
      <c r="E21" s="29" t="s">
        <v>32</v>
      </c>
      <c r="F21" s="5" t="s">
        <v>23</v>
      </c>
      <c r="G21" s="34">
        <v>1238.8699999999999</v>
      </c>
      <c r="H21" s="34">
        <v>1</v>
      </c>
      <c r="I21" s="36">
        <f>H21*G21</f>
        <v>1238.8699999999999</v>
      </c>
      <c r="J21" s="3" t="s">
        <v>24</v>
      </c>
      <c r="K21" s="16" t="s">
        <v>10</v>
      </c>
      <c r="L21" s="6" t="s">
        <v>25</v>
      </c>
    </row>
    <row r="22" spans="2:12" ht="22.95" customHeight="1" x14ac:dyDescent="0.25">
      <c r="B22" s="32">
        <v>2</v>
      </c>
      <c r="C22" s="4" t="s">
        <v>33</v>
      </c>
      <c r="D22" s="17" t="s">
        <v>34</v>
      </c>
      <c r="E22" s="29" t="s">
        <v>35</v>
      </c>
      <c r="F22" s="5" t="s">
        <v>23</v>
      </c>
      <c r="G22" s="34">
        <v>774.24</v>
      </c>
      <c r="H22" s="34">
        <v>7103</v>
      </c>
      <c r="I22" s="36">
        <f t="shared" ref="I22:I85" si="0">H22*G22</f>
        <v>5499426.7199999997</v>
      </c>
      <c r="J22" s="3" t="s">
        <v>24</v>
      </c>
      <c r="K22" s="16" t="s">
        <v>10</v>
      </c>
      <c r="L22" s="6" t="s">
        <v>25</v>
      </c>
    </row>
    <row r="23" spans="2:12" ht="22.95" customHeight="1" x14ac:dyDescent="0.25">
      <c r="B23" s="32">
        <v>3</v>
      </c>
      <c r="C23" s="4" t="str">
        <f t="shared" ref="C23:C27" si="1">$C$28</f>
        <v>Кеторол 10 мг №20 табл</v>
      </c>
      <c r="D23" s="17" t="s">
        <v>22</v>
      </c>
      <c r="E23" s="29" t="s">
        <v>36</v>
      </c>
      <c r="F23" s="5" t="s">
        <v>23</v>
      </c>
      <c r="G23" s="34">
        <v>408.53</v>
      </c>
      <c r="H23" s="34">
        <v>48</v>
      </c>
      <c r="I23" s="36">
        <f t="shared" si="0"/>
        <v>19609.439999999999</v>
      </c>
      <c r="J23" s="3" t="s">
        <v>24</v>
      </c>
      <c r="K23" s="16" t="s">
        <v>10</v>
      </c>
      <c r="L23" s="6" t="s">
        <v>25</v>
      </c>
    </row>
    <row r="24" spans="2:12" ht="22.95" customHeight="1" x14ac:dyDescent="0.25">
      <c r="B24" s="32">
        <v>4</v>
      </c>
      <c r="C24" s="29" t="str">
        <f t="shared" si="1"/>
        <v>Кеторол 10 мг №20 табл</v>
      </c>
      <c r="D24" s="17" t="s">
        <v>22</v>
      </c>
      <c r="E24" s="29" t="s">
        <v>37</v>
      </c>
      <c r="F24" s="5" t="s">
        <v>23</v>
      </c>
      <c r="G24" s="34">
        <v>408.53</v>
      </c>
      <c r="H24" s="34">
        <v>12</v>
      </c>
      <c r="I24" s="36">
        <f t="shared" si="0"/>
        <v>4902.3599999999997</v>
      </c>
      <c r="J24" s="3" t="s">
        <v>24</v>
      </c>
      <c r="K24" s="16" t="s">
        <v>10</v>
      </c>
      <c r="L24" s="6" t="s">
        <v>25</v>
      </c>
    </row>
    <row r="25" spans="2:12" ht="22.95" customHeight="1" x14ac:dyDescent="0.25">
      <c r="B25" s="32">
        <v>5</v>
      </c>
      <c r="C25" s="29" t="str">
        <f t="shared" si="1"/>
        <v>Кеторол 10 мг №20 табл</v>
      </c>
      <c r="D25" s="17" t="s">
        <v>22</v>
      </c>
      <c r="E25" s="29" t="s">
        <v>38</v>
      </c>
      <c r="F25" s="5" t="s">
        <v>23</v>
      </c>
      <c r="G25" s="34">
        <v>408.53</v>
      </c>
      <c r="H25" s="34">
        <v>4</v>
      </c>
      <c r="I25" s="36">
        <f t="shared" si="0"/>
        <v>1634.12</v>
      </c>
      <c r="J25" s="3" t="s">
        <v>24</v>
      </c>
      <c r="K25" s="16" t="s">
        <v>10</v>
      </c>
      <c r="L25" s="6" t="s">
        <v>25</v>
      </c>
    </row>
    <row r="26" spans="2:12" ht="22.95" customHeight="1" x14ac:dyDescent="0.25">
      <c r="B26" s="32">
        <v>6</v>
      </c>
      <c r="C26" s="29" t="str">
        <f t="shared" si="1"/>
        <v>Кеторол 10 мг №20 табл</v>
      </c>
      <c r="D26" s="17" t="s">
        <v>22</v>
      </c>
      <c r="E26" s="29" t="s">
        <v>38</v>
      </c>
      <c r="F26" s="5" t="s">
        <v>23</v>
      </c>
      <c r="G26" s="34">
        <v>408.53</v>
      </c>
      <c r="H26" s="34">
        <v>4</v>
      </c>
      <c r="I26" s="36">
        <f t="shared" si="0"/>
        <v>1634.12</v>
      </c>
      <c r="J26" s="3" t="s">
        <v>24</v>
      </c>
      <c r="K26" s="16" t="s">
        <v>10</v>
      </c>
      <c r="L26" s="6" t="s">
        <v>25</v>
      </c>
    </row>
    <row r="27" spans="2:12" ht="22.95" customHeight="1" x14ac:dyDescent="0.25">
      <c r="B27" s="32">
        <v>7</v>
      </c>
      <c r="C27" s="29" t="str">
        <f t="shared" si="1"/>
        <v>Кеторол 10 мг №20 табл</v>
      </c>
      <c r="D27" s="17" t="s">
        <v>22</v>
      </c>
      <c r="E27" s="29" t="s">
        <v>39</v>
      </c>
      <c r="F27" s="5" t="s">
        <v>23</v>
      </c>
      <c r="G27" s="34">
        <v>408.53</v>
      </c>
      <c r="H27" s="34">
        <v>4</v>
      </c>
      <c r="I27" s="36">
        <f t="shared" si="0"/>
        <v>1634.12</v>
      </c>
      <c r="J27" s="3" t="s">
        <v>24</v>
      </c>
      <c r="K27" s="16" t="s">
        <v>10</v>
      </c>
      <c r="L27" s="6" t="s">
        <v>25</v>
      </c>
    </row>
    <row r="28" spans="2:12" ht="22.95" customHeight="1" x14ac:dyDescent="0.25">
      <c r="B28" s="32">
        <v>8</v>
      </c>
      <c r="C28" s="29" t="str">
        <f>[1]TDSheet!H18</f>
        <v>Кеторол 10 мг №20 табл</v>
      </c>
      <c r="D28" s="17" t="s">
        <v>22</v>
      </c>
      <c r="E28" s="29" t="s">
        <v>40</v>
      </c>
      <c r="F28" s="5" t="s">
        <v>23</v>
      </c>
      <c r="G28" s="34">
        <v>408.53</v>
      </c>
      <c r="H28" s="34">
        <f>[1]TDSheet!Q18</f>
        <v>4</v>
      </c>
      <c r="I28" s="36">
        <f t="shared" si="0"/>
        <v>1634.12</v>
      </c>
      <c r="J28" s="3" t="s">
        <v>24</v>
      </c>
      <c r="K28" s="16" t="s">
        <v>10</v>
      </c>
      <c r="L28" s="6" t="s">
        <v>25</v>
      </c>
    </row>
    <row r="29" spans="2:12" ht="22.95" customHeight="1" x14ac:dyDescent="0.25">
      <c r="B29" s="32">
        <v>9</v>
      </c>
      <c r="C29" s="29" t="str">
        <f>[1]TDSheet!H19</f>
        <v>Кеторол 10 мг №20 табл</v>
      </c>
      <c r="D29" s="17" t="s">
        <v>22</v>
      </c>
      <c r="E29" s="29" t="s">
        <v>41</v>
      </c>
      <c r="F29" s="5" t="s">
        <v>23</v>
      </c>
      <c r="G29" s="34">
        <v>408.53</v>
      </c>
      <c r="H29" s="34">
        <f>[1]TDSheet!Q19</f>
        <v>4</v>
      </c>
      <c r="I29" s="36">
        <f t="shared" si="0"/>
        <v>1634.12</v>
      </c>
      <c r="J29" s="3" t="s">
        <v>24</v>
      </c>
      <c r="K29" s="16" t="s">
        <v>10</v>
      </c>
      <c r="L29" s="6" t="s">
        <v>25</v>
      </c>
    </row>
    <row r="30" spans="2:12" ht="22.95" customHeight="1" x14ac:dyDescent="0.25">
      <c r="B30" s="32">
        <v>10</v>
      </c>
      <c r="C30" s="29" t="str">
        <f>[1]TDSheet!H20</f>
        <v>Кеторол 10 мг №20 табл</v>
      </c>
      <c r="D30" s="17" t="s">
        <v>22</v>
      </c>
      <c r="E30" s="29" t="s">
        <v>41</v>
      </c>
      <c r="F30" s="5" t="s">
        <v>23</v>
      </c>
      <c r="G30" s="34">
        <v>408.53</v>
      </c>
      <c r="H30" s="34">
        <f>[1]TDSheet!Q20</f>
        <v>4</v>
      </c>
      <c r="I30" s="36">
        <f t="shared" si="0"/>
        <v>1634.12</v>
      </c>
      <c r="J30" s="3" t="s">
        <v>24</v>
      </c>
      <c r="K30" s="16" t="s">
        <v>10</v>
      </c>
      <c r="L30" s="6" t="s">
        <v>25</v>
      </c>
    </row>
    <row r="31" spans="2:12" ht="22.95" customHeight="1" x14ac:dyDescent="0.25">
      <c r="B31" s="32">
        <v>11</v>
      </c>
      <c r="C31" s="29" t="str">
        <f>[1]TDSheet!H21</f>
        <v>Кеторол 10 мг №20 табл</v>
      </c>
      <c r="D31" s="17" t="s">
        <v>22</v>
      </c>
      <c r="E31" s="29" t="s">
        <v>42</v>
      </c>
      <c r="F31" s="5" t="s">
        <v>23</v>
      </c>
      <c r="G31" s="34">
        <v>408.53</v>
      </c>
      <c r="H31" s="34">
        <f>[1]TDSheet!Q21</f>
        <v>4</v>
      </c>
      <c r="I31" s="36">
        <f t="shared" si="0"/>
        <v>1634.12</v>
      </c>
      <c r="J31" s="3" t="s">
        <v>24</v>
      </c>
      <c r="K31" s="16" t="s">
        <v>10</v>
      </c>
      <c r="L31" s="6" t="s">
        <v>25</v>
      </c>
    </row>
    <row r="32" spans="2:12" ht="22.95" customHeight="1" x14ac:dyDescent="0.25">
      <c r="B32" s="32">
        <v>12</v>
      </c>
      <c r="C32" s="29" t="str">
        <f>[1]TDSheet!H22</f>
        <v>Кеторол 10 мг №20 табл</v>
      </c>
      <c r="D32" s="17" t="s">
        <v>22</v>
      </c>
      <c r="E32" s="29" t="s">
        <v>42</v>
      </c>
      <c r="F32" s="5" t="s">
        <v>23</v>
      </c>
      <c r="G32" s="34">
        <v>408.53</v>
      </c>
      <c r="H32" s="34">
        <f>[1]TDSheet!Q22</f>
        <v>4</v>
      </c>
      <c r="I32" s="36">
        <f t="shared" si="0"/>
        <v>1634.12</v>
      </c>
      <c r="J32" s="3" t="s">
        <v>24</v>
      </c>
      <c r="K32" s="16" t="s">
        <v>10</v>
      </c>
      <c r="L32" s="6" t="s">
        <v>25</v>
      </c>
    </row>
    <row r="33" spans="2:12" ht="22.95" customHeight="1" x14ac:dyDescent="0.25">
      <c r="B33" s="32">
        <v>13</v>
      </c>
      <c r="C33" s="29" t="str">
        <f>[1]TDSheet!H23</f>
        <v>Кеторол 10 мг №20 табл</v>
      </c>
      <c r="D33" s="17" t="s">
        <v>22</v>
      </c>
      <c r="E33" s="29" t="s">
        <v>43</v>
      </c>
      <c r="F33" s="5" t="s">
        <v>23</v>
      </c>
      <c r="G33" s="34">
        <v>408.53</v>
      </c>
      <c r="H33" s="34">
        <f>[1]TDSheet!Q23</f>
        <v>4</v>
      </c>
      <c r="I33" s="36">
        <f t="shared" si="0"/>
        <v>1634.12</v>
      </c>
      <c r="J33" s="3" t="s">
        <v>24</v>
      </c>
      <c r="K33" s="16" t="s">
        <v>10</v>
      </c>
      <c r="L33" s="6" t="s">
        <v>25</v>
      </c>
    </row>
    <row r="34" spans="2:12" ht="22.95" customHeight="1" x14ac:dyDescent="0.25">
      <c r="B34" s="32">
        <v>14</v>
      </c>
      <c r="C34" s="4" t="str">
        <f>[1]TDSheet!H24</f>
        <v>Кеторол 10 мг №20 табл</v>
      </c>
      <c r="D34" s="17" t="s">
        <v>22</v>
      </c>
      <c r="E34" s="29" t="s">
        <v>44</v>
      </c>
      <c r="F34" s="5" t="s">
        <v>23</v>
      </c>
      <c r="G34" s="34">
        <v>408.53</v>
      </c>
      <c r="H34" s="34">
        <f>[1]TDSheet!Q24</f>
        <v>4</v>
      </c>
      <c r="I34" s="36">
        <f t="shared" si="0"/>
        <v>1634.12</v>
      </c>
      <c r="J34" s="3" t="str">
        <f>[2]Лист1!J36</f>
        <v>Dr.Reddy’s Laboratories LTD, India</v>
      </c>
      <c r="K34" s="16" t="str">
        <f>[2]Лист1!K36</f>
        <v>непригодные к реализации и медицинскому применению лекарственные средства</v>
      </c>
      <c r="L34" s="6" t="str">
        <f>[2]Лист1!L36</f>
        <v>Сжигание</v>
      </c>
    </row>
    <row r="35" spans="2:12" ht="22.95" customHeight="1" x14ac:dyDescent="0.25">
      <c r="B35" s="32">
        <v>15</v>
      </c>
      <c r="C35" s="4" t="str">
        <f t="shared" ref="C35:L38" si="2">C34</f>
        <v>Кеторол 10 мг №20 табл</v>
      </c>
      <c r="D35" s="17" t="str">
        <f t="shared" si="2"/>
        <v>табл.</v>
      </c>
      <c r="E35" s="29" t="str">
        <f t="shared" si="2"/>
        <v>B2300434</v>
      </c>
      <c r="F35" s="5" t="str">
        <f t="shared" si="2"/>
        <v>шт</v>
      </c>
      <c r="G35" s="34">
        <f t="shared" si="2"/>
        <v>408.53</v>
      </c>
      <c r="H35" s="34">
        <f t="shared" si="2"/>
        <v>4</v>
      </c>
      <c r="I35" s="36">
        <f t="shared" si="0"/>
        <v>1634.12</v>
      </c>
      <c r="J35" s="3" t="str">
        <f t="shared" si="2"/>
        <v>Dr.Reddy’s Laboratories LTD, India</v>
      </c>
      <c r="K35" s="16" t="str">
        <f t="shared" si="2"/>
        <v>непригодные к реализации и медицинскому применению лекарственные средства</v>
      </c>
      <c r="L35" s="6" t="str">
        <f t="shared" si="2"/>
        <v>Сжигание</v>
      </c>
    </row>
    <row r="36" spans="2:12" ht="22.95" customHeight="1" x14ac:dyDescent="0.25">
      <c r="B36" s="32">
        <v>16</v>
      </c>
      <c r="C36" s="4" t="str">
        <f t="shared" si="2"/>
        <v>Кеторол 10 мг №20 табл</v>
      </c>
      <c r="D36" s="17" t="str">
        <f t="shared" si="2"/>
        <v>табл.</v>
      </c>
      <c r="E36" s="29" t="s">
        <v>45</v>
      </c>
      <c r="F36" s="5" t="str">
        <f t="shared" si="2"/>
        <v>шт</v>
      </c>
      <c r="G36" s="34">
        <f t="shared" si="2"/>
        <v>408.53</v>
      </c>
      <c r="H36" s="34">
        <f t="shared" si="2"/>
        <v>4</v>
      </c>
      <c r="I36" s="36">
        <f t="shared" si="0"/>
        <v>1634.12</v>
      </c>
      <c r="J36" s="3" t="str">
        <f t="shared" si="2"/>
        <v>Dr.Reddy’s Laboratories LTD, India</v>
      </c>
      <c r="K36" s="16" t="str">
        <f t="shared" si="2"/>
        <v>непригодные к реализации и медицинскому применению лекарственные средства</v>
      </c>
      <c r="L36" s="6" t="str">
        <f t="shared" si="2"/>
        <v>Сжигание</v>
      </c>
    </row>
    <row r="37" spans="2:12" ht="22.95" customHeight="1" x14ac:dyDescent="0.25">
      <c r="B37" s="32">
        <v>17</v>
      </c>
      <c r="C37" s="4" t="str">
        <f t="shared" si="2"/>
        <v>Кеторол 10 мг №20 табл</v>
      </c>
      <c r="D37" s="17" t="str">
        <f t="shared" si="2"/>
        <v>табл.</v>
      </c>
      <c r="E37" s="29" t="s">
        <v>46</v>
      </c>
      <c r="F37" s="5" t="str">
        <f t="shared" si="2"/>
        <v>шт</v>
      </c>
      <c r="G37" s="34">
        <f t="shared" si="2"/>
        <v>408.53</v>
      </c>
      <c r="H37" s="34">
        <f t="shared" si="2"/>
        <v>4</v>
      </c>
      <c r="I37" s="36">
        <f t="shared" si="0"/>
        <v>1634.12</v>
      </c>
      <c r="J37" s="3" t="str">
        <f t="shared" si="2"/>
        <v>Dr.Reddy’s Laboratories LTD, India</v>
      </c>
      <c r="K37" s="16" t="str">
        <f t="shared" si="2"/>
        <v>непригодные к реализации и медицинскому применению лекарственные средства</v>
      </c>
      <c r="L37" s="6" t="str">
        <f t="shared" si="2"/>
        <v>Сжигание</v>
      </c>
    </row>
    <row r="38" spans="2:12" ht="22.95" customHeight="1" x14ac:dyDescent="0.25">
      <c r="B38" s="32">
        <v>18</v>
      </c>
      <c r="C38" s="4" t="str">
        <f t="shared" si="2"/>
        <v>Кеторол 10 мг №20 табл</v>
      </c>
      <c r="D38" s="17" t="str">
        <f t="shared" si="2"/>
        <v>табл.</v>
      </c>
      <c r="E38" s="29" t="s">
        <v>46</v>
      </c>
      <c r="F38" s="5" t="str">
        <f t="shared" si="2"/>
        <v>шт</v>
      </c>
      <c r="G38" s="34">
        <f t="shared" si="2"/>
        <v>408.53</v>
      </c>
      <c r="H38" s="34">
        <f t="shared" si="2"/>
        <v>4</v>
      </c>
      <c r="I38" s="36">
        <f t="shared" si="0"/>
        <v>1634.12</v>
      </c>
      <c r="J38" s="3" t="str">
        <f t="shared" si="2"/>
        <v>Dr.Reddy’s Laboratories LTD, India</v>
      </c>
      <c r="K38" s="16" t="str">
        <f t="shared" si="2"/>
        <v>непригодные к реализации и медицинскому применению лекарственные средства</v>
      </c>
      <c r="L38" s="6" t="str">
        <f t="shared" si="2"/>
        <v>Сжигание</v>
      </c>
    </row>
    <row r="39" spans="2:12" ht="22.95" customHeight="1" x14ac:dyDescent="0.25">
      <c r="B39" s="32">
        <v>19</v>
      </c>
      <c r="C39" s="4" t="str">
        <f>[3]Лист1!C20</f>
        <v>Кеторол гель 2% 30 г</v>
      </c>
      <c r="D39" s="17" t="s">
        <v>34</v>
      </c>
      <c r="E39" s="29" t="str">
        <f>[3]Лист1!E20</f>
        <v>V240250</v>
      </c>
      <c r="F39" s="5" t="s">
        <v>23</v>
      </c>
      <c r="G39" s="34">
        <v>1069.6600000000001</v>
      </c>
      <c r="H39" s="34">
        <v>1</v>
      </c>
      <c r="I39" s="36">
        <f t="shared" si="0"/>
        <v>1069.6600000000001</v>
      </c>
      <c r="J39" s="3" t="str">
        <f t="shared" ref="J39" si="3">J38</f>
        <v>Dr.Reddy’s Laboratories LTD, India</v>
      </c>
      <c r="K39" s="16" t="str">
        <f t="shared" ref="K39" si="4">K38</f>
        <v>непригодные к реализации и медицинскому применению лекарственные средства</v>
      </c>
      <c r="L39" s="6" t="str">
        <f t="shared" ref="L39" si="5">L38</f>
        <v>Сжигание</v>
      </c>
    </row>
    <row r="40" spans="2:12" ht="22.95" customHeight="1" x14ac:dyDescent="0.25">
      <c r="B40" s="32">
        <v>20</v>
      </c>
      <c r="C40" s="29" t="str">
        <f>[3]Лист1!C21</f>
        <v>Кеторол гель 2% 30 г</v>
      </c>
      <c r="D40" s="17" t="s">
        <v>34</v>
      </c>
      <c r="E40" s="29" t="str">
        <f>[3]Лист1!E21</f>
        <v>V240449</v>
      </c>
      <c r="F40" s="5" t="s">
        <v>23</v>
      </c>
      <c r="G40" s="34">
        <v>1069.6600000000001</v>
      </c>
      <c r="H40" s="34">
        <v>1</v>
      </c>
      <c r="I40" s="36">
        <f t="shared" si="0"/>
        <v>1069.6600000000001</v>
      </c>
      <c r="J40" s="3" t="s">
        <v>24</v>
      </c>
      <c r="K40" s="16" t="s">
        <v>10</v>
      </c>
      <c r="L40" s="6" t="s">
        <v>25</v>
      </c>
    </row>
    <row r="41" spans="2:12" ht="22.95" customHeight="1" x14ac:dyDescent="0.25">
      <c r="B41" s="32">
        <v>21</v>
      </c>
      <c r="C41" s="29" t="str">
        <f>[3]Лист1!C22</f>
        <v>Кеторол Экспресс 10 мг №20 табл</v>
      </c>
      <c r="D41" s="17" t="s">
        <v>22</v>
      </c>
      <c r="E41" s="39" t="s">
        <v>48</v>
      </c>
      <c r="F41" s="5" t="s">
        <v>23</v>
      </c>
      <c r="G41" s="34">
        <v>554.13</v>
      </c>
      <c r="H41" s="34">
        <v>7</v>
      </c>
      <c r="I41" s="36">
        <f t="shared" si="0"/>
        <v>3878.91</v>
      </c>
      <c r="J41" s="3" t="str">
        <f t="shared" ref="J41:J42" si="6">J40</f>
        <v>Dr.Reddy’s Laboratories LTD, India</v>
      </c>
      <c r="K41" s="16" t="str">
        <f t="shared" ref="K41:K42" si="7">K40</f>
        <v>непригодные к реализации и медицинскому применению лекарственные средства</v>
      </c>
      <c r="L41" s="6" t="str">
        <f t="shared" ref="L41:L42" si="8">L40</f>
        <v>Сжигание</v>
      </c>
    </row>
    <row r="42" spans="2:12" ht="22.95" customHeight="1" x14ac:dyDescent="0.25">
      <c r="B42" s="32">
        <v>22</v>
      </c>
      <c r="C42" s="29" t="str">
        <f>[3]Лист1!C23</f>
        <v>Леволет 500 мг №10 табл</v>
      </c>
      <c r="D42" s="17" t="s">
        <v>22</v>
      </c>
      <c r="E42" s="39" t="s">
        <v>49</v>
      </c>
      <c r="F42" s="5" t="s">
        <v>23</v>
      </c>
      <c r="G42" s="34" t="s">
        <v>54</v>
      </c>
      <c r="H42" s="34">
        <v>10</v>
      </c>
      <c r="I42" s="36">
        <v>28959.4</v>
      </c>
      <c r="J42" s="3" t="str">
        <f t="shared" si="6"/>
        <v>Dr.Reddy’s Laboratories LTD, India</v>
      </c>
      <c r="K42" s="16" t="str">
        <f t="shared" si="7"/>
        <v>непригодные к реализации и медицинскому применению лекарственные средства</v>
      </c>
      <c r="L42" s="6" t="str">
        <f t="shared" si="8"/>
        <v>Сжигание</v>
      </c>
    </row>
    <row r="43" spans="2:12" ht="22.95" customHeight="1" x14ac:dyDescent="0.25">
      <c r="B43" s="32">
        <v>23</v>
      </c>
      <c r="C43" s="29" t="str">
        <f>[3]Лист1!C24</f>
        <v>Леволет 500 мг/100 мл р-р для инфуз 100 мл фл</v>
      </c>
      <c r="D43" s="17" t="s">
        <v>47</v>
      </c>
      <c r="E43" s="39" t="s">
        <v>50</v>
      </c>
      <c r="F43" s="5" t="s">
        <v>23</v>
      </c>
      <c r="G43" s="34" t="s">
        <v>55</v>
      </c>
      <c r="H43" s="34">
        <v>7</v>
      </c>
      <c r="I43" s="36">
        <v>23168.09</v>
      </c>
      <c r="J43" s="3" t="s">
        <v>24</v>
      </c>
      <c r="K43" s="16" t="s">
        <v>10</v>
      </c>
      <c r="L43" s="4" t="str">
        <f t="shared" ref="L43:L45" si="9">L44</f>
        <v>Разведением содержимого водой в соотношении 1:100 и слив в канализацию</v>
      </c>
    </row>
    <row r="44" spans="2:12" ht="22.95" customHeight="1" x14ac:dyDescent="0.25">
      <c r="B44" s="32">
        <v>24</v>
      </c>
      <c r="C44" s="29" t="str">
        <f>[3]Лист1!C25</f>
        <v>Момат Рино. Спрей назальный дозированный 50 мкг/доза, 60 доз.</v>
      </c>
      <c r="D44" s="17" t="s">
        <v>47</v>
      </c>
      <c r="E44" s="39" t="s">
        <v>51</v>
      </c>
      <c r="F44" s="5" t="s">
        <v>23</v>
      </c>
      <c r="G44" s="34">
        <v>1343.56</v>
      </c>
      <c r="H44" s="34">
        <v>1</v>
      </c>
      <c r="I44" s="36">
        <f t="shared" si="0"/>
        <v>1343.56</v>
      </c>
      <c r="J44" s="3" t="s">
        <v>53</v>
      </c>
      <c r="K44" s="16" t="s">
        <v>10</v>
      </c>
      <c r="L44" s="4" t="str">
        <f t="shared" si="9"/>
        <v>Разведением содержимого водой в соотношении 1:100 и слив в канализацию</v>
      </c>
    </row>
    <row r="45" spans="2:12" ht="22.95" customHeight="1" x14ac:dyDescent="0.25">
      <c r="B45" s="32">
        <v>25</v>
      </c>
      <c r="C45" s="29" t="str">
        <f>[3]Лист1!C26</f>
        <v>Момат Рино. Спрей назальный дозированный 50 мкг/доза,120 доз</v>
      </c>
      <c r="D45" s="17" t="s">
        <v>47</v>
      </c>
      <c r="E45" s="39" t="s">
        <v>52</v>
      </c>
      <c r="F45" s="5" t="s">
        <v>23</v>
      </c>
      <c r="G45" s="34">
        <v>1584.53</v>
      </c>
      <c r="H45" s="34">
        <v>2</v>
      </c>
      <c r="I45" s="36">
        <f t="shared" si="0"/>
        <v>3169.06</v>
      </c>
      <c r="J45" s="3" t="s">
        <v>53</v>
      </c>
      <c r="K45" s="16" t="s">
        <v>10</v>
      </c>
      <c r="L45" s="4" t="str">
        <f t="shared" si="9"/>
        <v>Разведением содержимого водой в соотношении 1:100 и слив в канализацию</v>
      </c>
    </row>
    <row r="46" spans="2:12" ht="25.2" customHeight="1" x14ac:dyDescent="0.25">
      <c r="B46" s="32">
        <v>26</v>
      </c>
      <c r="C46" s="40" t="s">
        <v>56</v>
      </c>
      <c r="D46" s="17" t="s">
        <v>30</v>
      </c>
      <c r="E46" s="29" t="str">
        <f>[3]Лист1!E27</f>
        <v>21313</v>
      </c>
      <c r="F46" s="5" t="s">
        <v>23</v>
      </c>
      <c r="G46" s="34">
        <v>690.67</v>
      </c>
      <c r="H46" s="34">
        <v>9</v>
      </c>
      <c r="I46" s="36">
        <f t="shared" si="0"/>
        <v>6216.03</v>
      </c>
      <c r="J46" s="41" t="str">
        <f t="shared" ref="J46:J48" si="10">$J$55</f>
        <v>Фамар Хелс Кейр Сервисес Мадрид, С.А.У. Испания</v>
      </c>
      <c r="K46" s="16" t="s">
        <v>10</v>
      </c>
      <c r="L46" s="4" t="str">
        <f t="shared" ref="L46:L48" si="11">L47</f>
        <v>Разведением содержимого водой в соотношении 1:100 и слив в канализацию</v>
      </c>
    </row>
    <row r="47" spans="2:12" ht="25.2" customHeight="1" x14ac:dyDescent="0.25">
      <c r="B47" s="32">
        <v>27</v>
      </c>
      <c r="C47" s="40" t="s">
        <v>57</v>
      </c>
      <c r="D47" s="17" t="s">
        <v>30</v>
      </c>
      <c r="E47" s="29" t="str">
        <f>[3]Лист1!E28</f>
        <v>44640</v>
      </c>
      <c r="F47" s="5" t="s">
        <v>23</v>
      </c>
      <c r="G47" s="34">
        <v>686.2</v>
      </c>
      <c r="H47" s="34">
        <v>1</v>
      </c>
      <c r="I47" s="36">
        <f t="shared" si="0"/>
        <v>686.2</v>
      </c>
      <c r="J47" s="41" t="str">
        <f t="shared" si="10"/>
        <v>Фамар Хелс Кейр Сервисес Мадрид, С.А.У. Испания</v>
      </c>
      <c r="K47" s="16" t="s">
        <v>10</v>
      </c>
      <c r="L47" s="4" t="str">
        <f t="shared" si="11"/>
        <v>Разведением содержимого водой в соотношении 1:100 и слив в канализацию</v>
      </c>
    </row>
    <row r="48" spans="2:12" ht="25.2" customHeight="1" x14ac:dyDescent="0.25">
      <c r="B48" s="32">
        <v>28</v>
      </c>
      <c r="C48" s="40" t="s">
        <v>58</v>
      </c>
      <c r="D48" s="17" t="s">
        <v>29</v>
      </c>
      <c r="E48" s="29" t="str">
        <f>[3]Лист1!E29</f>
        <v>21362</v>
      </c>
      <c r="F48" s="5" t="s">
        <v>23</v>
      </c>
      <c r="G48" s="34">
        <v>878.81</v>
      </c>
      <c r="H48" s="34">
        <f>[1]TDSheet!Q28</f>
        <v>7</v>
      </c>
      <c r="I48" s="36">
        <f t="shared" si="0"/>
        <v>6151.67</v>
      </c>
      <c r="J48" s="41" t="str">
        <f t="shared" si="10"/>
        <v>Фамар Хелс Кейр Сервисес Мадрид, С.А.У. Испания</v>
      </c>
      <c r="K48" s="16" t="str">
        <f>[2]Лист1!K40</f>
        <v>непригодные к реализации и медицинскому применению лекарственные средства</v>
      </c>
      <c r="L48" s="4" t="str">
        <f t="shared" si="11"/>
        <v>Разведением содержимого водой в соотношении 1:100 и слив в канализацию</v>
      </c>
    </row>
    <row r="49" spans="2:12" ht="25.2" customHeight="1" x14ac:dyDescent="0.25">
      <c r="B49" s="32">
        <v>29</v>
      </c>
      <c r="C49" s="40" t="s">
        <v>59</v>
      </c>
      <c r="D49" s="17" t="s">
        <v>29</v>
      </c>
      <c r="E49" s="29" t="str">
        <f>[3]Лист1!E30</f>
        <v>346910A</v>
      </c>
      <c r="F49" s="5" t="s">
        <v>23</v>
      </c>
      <c r="G49" s="34">
        <v>911.18</v>
      </c>
      <c r="H49" s="34">
        <v>2</v>
      </c>
      <c r="I49" s="36">
        <f t="shared" si="0"/>
        <v>1822.36</v>
      </c>
      <c r="J49" s="41" t="str">
        <f>[4]Лист1!$J$58</f>
        <v>Фамар Хелс Кейр Сервисес Мадрид, С.А.У. Испания</v>
      </c>
      <c r="K49" s="16" t="str">
        <f>[4]Лист1!K58</f>
        <v>непригодные к реализации и медицинскому применению лекарственные средства</v>
      </c>
      <c r="L49" s="4" t="str">
        <f>[4]Лист1!L58</f>
        <v>Разведением содержимого водой в соотношении 1:100 и слив в канализацию</v>
      </c>
    </row>
    <row r="50" spans="2:12" ht="21" x14ac:dyDescent="0.25">
      <c r="B50" s="32">
        <v>30</v>
      </c>
      <c r="C50" s="40" t="s">
        <v>59</v>
      </c>
      <c r="D50" s="17" t="s">
        <v>29</v>
      </c>
      <c r="E50" s="33" t="str">
        <f>[3]Лист1!E31</f>
        <v>346920A</v>
      </c>
      <c r="F50" s="5" t="s">
        <v>23</v>
      </c>
      <c r="G50" s="34">
        <v>911.18</v>
      </c>
      <c r="H50" s="34">
        <v>44</v>
      </c>
      <c r="I50" s="36">
        <f t="shared" si="0"/>
        <v>40091.919999999998</v>
      </c>
      <c r="J50" s="41" t="str">
        <f>[4]Лист1!$J$58</f>
        <v>Фамар Хелс Кейр Сервисес Мадрид, С.А.У. Испания</v>
      </c>
      <c r="K50" s="16" t="str">
        <f t="shared" ref="K50:L50" si="12">K51</f>
        <v>непригодные к реализации и медицинскому применению лекарственные средства</v>
      </c>
      <c r="L50" s="4" t="str">
        <f t="shared" si="12"/>
        <v>Разведением содержимого водой в соотношении 1:100 и слив в канализацию</v>
      </c>
    </row>
    <row r="51" spans="2:12" ht="21" x14ac:dyDescent="0.25">
      <c r="B51" s="32">
        <v>31</v>
      </c>
      <c r="C51" s="40" t="s">
        <v>59</v>
      </c>
      <c r="D51" s="17" t="s">
        <v>29</v>
      </c>
      <c r="E51" s="33" t="str">
        <f>[3]Лист1!E32</f>
        <v>346930A</v>
      </c>
      <c r="F51" s="5" t="s">
        <v>23</v>
      </c>
      <c r="G51" s="34">
        <v>911.18</v>
      </c>
      <c r="H51" s="34">
        <v>10</v>
      </c>
      <c r="I51" s="36">
        <f t="shared" si="0"/>
        <v>9111.7999999999993</v>
      </c>
      <c r="J51" s="41" t="str">
        <f>[4]Лист1!$J$58</f>
        <v>Фамар Хелс Кейр Сервисес Мадрид, С.А.У. Испания</v>
      </c>
      <c r="K51" s="16" t="s">
        <v>10</v>
      </c>
      <c r="L51" s="4" t="s">
        <v>26</v>
      </c>
    </row>
    <row r="52" spans="2:12" ht="21" x14ac:dyDescent="0.25">
      <c r="B52" s="32">
        <v>32</v>
      </c>
      <c r="C52" s="40" t="s">
        <v>59</v>
      </c>
      <c r="D52" s="17" t="s">
        <v>29</v>
      </c>
      <c r="E52" s="33" t="str">
        <f>[3]Лист1!E33</f>
        <v>346940A</v>
      </c>
      <c r="F52" s="5" t="s">
        <v>23</v>
      </c>
      <c r="G52" s="34">
        <v>911.18</v>
      </c>
      <c r="H52" s="34">
        <v>2</v>
      </c>
      <c r="I52" s="36">
        <f t="shared" si="0"/>
        <v>1822.36</v>
      </c>
      <c r="J52" s="41" t="str">
        <f>[4]Лист1!$J$58</f>
        <v>Фамар Хелс Кейр Сервисес Мадрид, С.А.У. Испания</v>
      </c>
      <c r="K52" s="16" t="s">
        <v>10</v>
      </c>
      <c r="L52" s="4" t="s">
        <v>26</v>
      </c>
    </row>
    <row r="53" spans="2:12" ht="21" x14ac:dyDescent="0.25">
      <c r="B53" s="32">
        <v>33</v>
      </c>
      <c r="C53" s="40" t="s">
        <v>59</v>
      </c>
      <c r="D53" s="17" t="s">
        <v>29</v>
      </c>
      <c r="E53" s="33" t="str">
        <f>[3]Лист1!E34</f>
        <v>352410A</v>
      </c>
      <c r="F53" s="5" t="s">
        <v>23</v>
      </c>
      <c r="G53" s="34">
        <v>911.18</v>
      </c>
      <c r="H53" s="34">
        <v>19</v>
      </c>
      <c r="I53" s="36">
        <f t="shared" si="0"/>
        <v>17312.419999999998</v>
      </c>
      <c r="J53" s="41" t="str">
        <f>[4]Лист1!$J$58</f>
        <v>Фамар Хелс Кейр Сервисес Мадрид, С.А.У. Испания</v>
      </c>
      <c r="K53" s="16" t="s">
        <v>10</v>
      </c>
      <c r="L53" s="4" t="s">
        <v>26</v>
      </c>
    </row>
    <row r="54" spans="2:12" ht="21" x14ac:dyDescent="0.25">
      <c r="B54" s="32">
        <v>34</v>
      </c>
      <c r="C54" s="40" t="s">
        <v>59</v>
      </c>
      <c r="D54" s="17" t="s">
        <v>29</v>
      </c>
      <c r="E54" s="33" t="str">
        <f>[3]Лист1!E35</f>
        <v>352420A</v>
      </c>
      <c r="F54" s="5" t="s">
        <v>23</v>
      </c>
      <c r="G54" s="34">
        <v>911.18100000000004</v>
      </c>
      <c r="H54" s="34">
        <v>60</v>
      </c>
      <c r="I54" s="36">
        <f t="shared" si="0"/>
        <v>54670.86</v>
      </c>
      <c r="J54" s="41" t="str">
        <f>[4]Лист1!$J$58</f>
        <v>Фамар Хелс Кейр Сервисес Мадрид, С.А.У. Испания</v>
      </c>
      <c r="K54" s="16" t="s">
        <v>10</v>
      </c>
      <c r="L54" s="4" t="s">
        <v>26</v>
      </c>
    </row>
    <row r="55" spans="2:12" ht="21" x14ac:dyDescent="0.25">
      <c r="B55" s="32">
        <v>35</v>
      </c>
      <c r="C55" s="40" t="s">
        <v>60</v>
      </c>
      <c r="D55" s="17" t="s">
        <v>29</v>
      </c>
      <c r="E55" s="33" t="str">
        <f>[3]Лист1!E36</f>
        <v>346960A</v>
      </c>
      <c r="F55" s="5" t="s">
        <v>23</v>
      </c>
      <c r="G55" s="34">
        <v>898.4</v>
      </c>
      <c r="H55" s="34">
        <v>2</v>
      </c>
      <c r="I55" s="36">
        <f t="shared" si="0"/>
        <v>1796.8</v>
      </c>
      <c r="J55" s="41" t="str">
        <f>[4]Лист1!$J$58</f>
        <v>Фамар Хелс Кейр Сервисес Мадрид, С.А.У. Испания</v>
      </c>
      <c r="K55" s="16" t="s">
        <v>10</v>
      </c>
      <c r="L55" s="4" t="s">
        <v>26</v>
      </c>
    </row>
    <row r="56" spans="2:12" ht="21" x14ac:dyDescent="0.25">
      <c r="B56" s="32">
        <v>36</v>
      </c>
      <c r="C56" s="40" t="s">
        <v>60</v>
      </c>
      <c r="D56" s="17" t="s">
        <v>29</v>
      </c>
      <c r="E56" s="33" t="str">
        <f>[3]Лист1!E37</f>
        <v>346970A</v>
      </c>
      <c r="F56" s="5" t="s">
        <v>23</v>
      </c>
      <c r="G56" s="34">
        <v>898.4</v>
      </c>
      <c r="H56" s="34">
        <v>4</v>
      </c>
      <c r="I56" s="36">
        <f t="shared" si="0"/>
        <v>3593.6</v>
      </c>
      <c r="J56" s="41" t="str">
        <f>[4]Лист1!$J$58</f>
        <v>Фамар Хелс Кейр Сервисес Мадрид, С.А.У. Испания</v>
      </c>
      <c r="K56" s="16" t="str">
        <f t="shared" ref="K56:K62" si="13">K55</f>
        <v>непригодные к реализации и медицинскому применению лекарственные средства</v>
      </c>
      <c r="L56" s="4" t="str">
        <f t="shared" ref="L56:L62" si="14">$L$55</f>
        <v>Разведением содержимого водой в соотношении 1:100 и слив в канализацию</v>
      </c>
    </row>
    <row r="57" spans="2:12" ht="21" x14ac:dyDescent="0.25">
      <c r="B57" s="32">
        <v>37</v>
      </c>
      <c r="C57" s="40" t="s">
        <v>60</v>
      </c>
      <c r="D57" s="17" t="s">
        <v>29</v>
      </c>
      <c r="E57" s="33" t="str">
        <f>[3]Лист1!E38</f>
        <v>346980A</v>
      </c>
      <c r="F57" s="5" t="s">
        <v>23</v>
      </c>
      <c r="G57" s="34">
        <v>898.4</v>
      </c>
      <c r="H57" s="34">
        <v>9</v>
      </c>
      <c r="I57" s="36">
        <f t="shared" si="0"/>
        <v>8085.5999999999995</v>
      </c>
      <c r="J57" s="41" t="str">
        <f>[4]Лист1!$J$58</f>
        <v>Фамар Хелс Кейр Сервисес Мадрид, С.А.У. Испания</v>
      </c>
      <c r="K57" s="16" t="str">
        <f t="shared" si="13"/>
        <v>непригодные к реализации и медицинскому применению лекарственные средства</v>
      </c>
      <c r="L57" s="4" t="str">
        <f t="shared" si="14"/>
        <v>Разведением содержимого водой в соотношении 1:100 и слив в канализацию</v>
      </c>
    </row>
    <row r="58" spans="2:12" ht="21" x14ac:dyDescent="0.25">
      <c r="B58" s="32">
        <v>38</v>
      </c>
      <c r="C58" s="40" t="s">
        <v>60</v>
      </c>
      <c r="D58" s="17" t="s">
        <v>29</v>
      </c>
      <c r="E58" s="33" t="str">
        <f>[3]Лист1!E39</f>
        <v>346990A</v>
      </c>
      <c r="F58" s="5" t="s">
        <v>23</v>
      </c>
      <c r="G58" s="34">
        <v>898.4</v>
      </c>
      <c r="H58" s="34">
        <v>3</v>
      </c>
      <c r="I58" s="36">
        <f t="shared" si="0"/>
        <v>2695.2</v>
      </c>
      <c r="J58" s="41" t="str">
        <f>[4]Лист1!$J$58</f>
        <v>Фамар Хелс Кейр Сервисес Мадрид, С.А.У. Испания</v>
      </c>
      <c r="K58" s="16" t="str">
        <f t="shared" si="13"/>
        <v>непригодные к реализации и медицинскому применению лекарственные средства</v>
      </c>
      <c r="L58" s="4" t="str">
        <f t="shared" si="14"/>
        <v>Разведением содержимого водой в соотношении 1:100 и слив в канализацию</v>
      </c>
    </row>
    <row r="59" spans="2:12" ht="21" x14ac:dyDescent="0.25">
      <c r="B59" s="32">
        <v>39</v>
      </c>
      <c r="C59" s="40" t="s">
        <v>60</v>
      </c>
      <c r="D59" s="17" t="s">
        <v>29</v>
      </c>
      <c r="E59" s="33" t="str">
        <f>[3]Лист1!E40</f>
        <v>347000A</v>
      </c>
      <c r="F59" s="5" t="s">
        <v>23</v>
      </c>
      <c r="G59" s="34">
        <v>898.4</v>
      </c>
      <c r="H59" s="34">
        <v>16</v>
      </c>
      <c r="I59" s="36">
        <f t="shared" si="0"/>
        <v>14374.4</v>
      </c>
      <c r="J59" s="41" t="str">
        <f>[4]Лист1!$J$58</f>
        <v>Фамар Хелс Кейр Сервисес Мадрид, С.А.У. Испания</v>
      </c>
      <c r="K59" s="16" t="str">
        <f t="shared" si="13"/>
        <v>непригодные к реализации и медицинскому применению лекарственные средства</v>
      </c>
      <c r="L59" s="4" t="str">
        <f t="shared" si="14"/>
        <v>Разведением содержимого водой в соотношении 1:100 и слив в канализацию</v>
      </c>
    </row>
    <row r="60" spans="2:12" ht="21" x14ac:dyDescent="0.25">
      <c r="B60" s="32">
        <v>40</v>
      </c>
      <c r="C60" s="40" t="s">
        <v>60</v>
      </c>
      <c r="D60" s="17" t="s">
        <v>29</v>
      </c>
      <c r="E60" s="33" t="str">
        <f>[3]Лист1!E41</f>
        <v>347010A</v>
      </c>
      <c r="F60" s="5" t="s">
        <v>23</v>
      </c>
      <c r="G60" s="34">
        <v>898.4</v>
      </c>
      <c r="H60" s="34">
        <v>8</v>
      </c>
      <c r="I60" s="36">
        <f t="shared" si="0"/>
        <v>7187.2</v>
      </c>
      <c r="J60" s="41" t="str">
        <f>[4]Лист1!$J$58</f>
        <v>Фамар Хелс Кейр Сервисес Мадрид, С.А.У. Испания</v>
      </c>
      <c r="K60" s="16" t="str">
        <f t="shared" si="13"/>
        <v>непригодные к реализации и медицинскому применению лекарственные средства</v>
      </c>
      <c r="L60" s="4" t="str">
        <f t="shared" si="14"/>
        <v>Разведением содержимого водой в соотношении 1:100 и слив в канализацию</v>
      </c>
    </row>
    <row r="61" spans="2:12" ht="21" x14ac:dyDescent="0.25">
      <c r="B61" s="32">
        <v>41</v>
      </c>
      <c r="C61" s="40" t="s">
        <v>60</v>
      </c>
      <c r="D61" s="17" t="s">
        <v>29</v>
      </c>
      <c r="E61" s="33" t="str">
        <f>[3]Лист1!E42</f>
        <v>352390A</v>
      </c>
      <c r="F61" s="5" t="s">
        <v>23</v>
      </c>
      <c r="G61" s="34">
        <v>898.4</v>
      </c>
      <c r="H61" s="34">
        <v>136</v>
      </c>
      <c r="I61" s="36">
        <f t="shared" si="0"/>
        <v>122182.39999999999</v>
      </c>
      <c r="J61" s="41" t="str">
        <f>[4]Лист1!$J$58</f>
        <v>Фамар Хелс Кейр Сервисес Мадрид, С.А.У. Испания</v>
      </c>
      <c r="K61" s="16" t="str">
        <f t="shared" si="13"/>
        <v>непригодные к реализации и медицинскому применению лекарственные средства</v>
      </c>
      <c r="L61" s="4" t="str">
        <f t="shared" si="14"/>
        <v>Разведением содержимого водой в соотношении 1:100 и слив в канализацию</v>
      </c>
    </row>
    <row r="62" spans="2:12" ht="21" x14ac:dyDescent="0.25">
      <c r="B62" s="32">
        <v>42</v>
      </c>
      <c r="C62" s="40" t="s">
        <v>60</v>
      </c>
      <c r="D62" s="17" t="s">
        <v>29</v>
      </c>
      <c r="E62" s="33" t="str">
        <f>[3]Лист1!E43</f>
        <v>352400A</v>
      </c>
      <c r="F62" s="5" t="s">
        <v>23</v>
      </c>
      <c r="G62" s="34">
        <v>898.4</v>
      </c>
      <c r="H62" s="34">
        <v>12</v>
      </c>
      <c r="I62" s="36">
        <f t="shared" si="0"/>
        <v>10780.8</v>
      </c>
      <c r="J62" s="41" t="str">
        <f>[4]Лист1!$J$58</f>
        <v>Фамар Хелс Кейр Сервисес Мадрид, С.А.У. Испания</v>
      </c>
      <c r="K62" s="16" t="str">
        <f t="shared" si="13"/>
        <v>непригодные к реализации и медицинскому применению лекарственные средства</v>
      </c>
      <c r="L62" s="4" t="str">
        <f t="shared" si="14"/>
        <v>Разведением содержимого водой в соотношении 1:100 и слив в канализацию</v>
      </c>
    </row>
    <row r="63" spans="2:12" ht="15.6" x14ac:dyDescent="0.25">
      <c r="B63" s="32">
        <v>43</v>
      </c>
      <c r="C63" s="29" t="str">
        <f>[3]Лист1!C44</f>
        <v>Найз 100 мг №20 табл</v>
      </c>
      <c r="D63" s="7" t="s">
        <v>22</v>
      </c>
      <c r="E63" s="39" t="s">
        <v>61</v>
      </c>
      <c r="F63" s="5" t="s">
        <v>23</v>
      </c>
      <c r="G63" s="34">
        <v>739.54</v>
      </c>
      <c r="H63" s="34">
        <f>[1]TDSheet!Q32</f>
        <v>4</v>
      </c>
      <c r="I63" s="36">
        <f t="shared" si="0"/>
        <v>2958.16</v>
      </c>
      <c r="J63" s="3" t="s">
        <v>24</v>
      </c>
      <c r="K63" s="16" t="s">
        <v>10</v>
      </c>
      <c r="L63" s="6" t="s">
        <v>25</v>
      </c>
    </row>
    <row r="64" spans="2:12" ht="15.6" x14ac:dyDescent="0.25">
      <c r="B64" s="32">
        <v>44</v>
      </c>
      <c r="C64" s="29" t="str">
        <f>[3]Лист1!C45</f>
        <v>Найз 100 мг №20 табл</v>
      </c>
      <c r="D64" s="7" t="s">
        <v>22</v>
      </c>
      <c r="E64" s="39" t="s">
        <v>62</v>
      </c>
      <c r="F64" s="5" t="s">
        <v>23</v>
      </c>
      <c r="G64" s="34">
        <v>739.54</v>
      </c>
      <c r="H64" s="34">
        <f>[1]TDSheet!Q33</f>
        <v>4</v>
      </c>
      <c r="I64" s="36">
        <f t="shared" si="0"/>
        <v>2958.16</v>
      </c>
      <c r="J64" s="3" t="s">
        <v>24</v>
      </c>
      <c r="K64" s="16" t="s">
        <v>10</v>
      </c>
      <c r="L64" s="6" t="s">
        <v>25</v>
      </c>
    </row>
    <row r="65" spans="2:12" ht="15.6" x14ac:dyDescent="0.25">
      <c r="B65" s="32">
        <v>45</v>
      </c>
      <c r="C65" s="29" t="str">
        <f>[3]Лист1!C46</f>
        <v>Найз 100 мг №20 табл</v>
      </c>
      <c r="D65" s="7" t="s">
        <v>22</v>
      </c>
      <c r="E65" s="39" t="s">
        <v>63</v>
      </c>
      <c r="F65" s="5" t="s">
        <v>23</v>
      </c>
      <c r="G65" s="34">
        <v>739.54</v>
      </c>
      <c r="H65" s="34">
        <f>[1]TDSheet!Q34</f>
        <v>4</v>
      </c>
      <c r="I65" s="36">
        <f t="shared" si="0"/>
        <v>2958.16</v>
      </c>
      <c r="J65" s="3" t="s">
        <v>24</v>
      </c>
      <c r="K65" s="16" t="s">
        <v>10</v>
      </c>
      <c r="L65" s="6" t="s">
        <v>25</v>
      </c>
    </row>
    <row r="66" spans="2:12" ht="15.6" x14ac:dyDescent="0.25">
      <c r="B66" s="32">
        <v>46</v>
      </c>
      <c r="C66" s="29" t="str">
        <f>[3]Лист1!C47</f>
        <v>Найз 100 мг №20 табл</v>
      </c>
      <c r="D66" s="7" t="s">
        <v>22</v>
      </c>
      <c r="E66" s="39" t="s">
        <v>64</v>
      </c>
      <c r="F66" s="5" t="s">
        <v>23</v>
      </c>
      <c r="G66" s="34">
        <v>739.54</v>
      </c>
      <c r="H66" s="34">
        <f>[1]TDSheet!Q35</f>
        <v>4</v>
      </c>
      <c r="I66" s="36">
        <f t="shared" si="0"/>
        <v>2958.16</v>
      </c>
      <c r="J66" s="3" t="s">
        <v>24</v>
      </c>
      <c r="K66" s="16" t="s">
        <v>10</v>
      </c>
      <c r="L66" s="6" t="s">
        <v>25</v>
      </c>
    </row>
    <row r="67" spans="2:12" ht="15.6" x14ac:dyDescent="0.25">
      <c r="B67" s="32">
        <v>47</v>
      </c>
      <c r="C67" s="29" t="str">
        <f>[3]Лист1!C48</f>
        <v>Найз 100 мг №20 табл</v>
      </c>
      <c r="D67" s="7" t="s">
        <v>22</v>
      </c>
      <c r="E67" s="39" t="s">
        <v>65</v>
      </c>
      <c r="F67" s="5" t="s">
        <v>23</v>
      </c>
      <c r="G67" s="34">
        <v>739.54</v>
      </c>
      <c r="H67" s="34">
        <f>[1]TDSheet!Q36</f>
        <v>4</v>
      </c>
      <c r="I67" s="36">
        <f t="shared" si="0"/>
        <v>2958.16</v>
      </c>
      <c r="J67" s="3" t="s">
        <v>24</v>
      </c>
      <c r="K67" s="16" t="s">
        <v>10</v>
      </c>
      <c r="L67" s="6" t="s">
        <v>25</v>
      </c>
    </row>
    <row r="68" spans="2:12" ht="15.6" x14ac:dyDescent="0.25">
      <c r="B68" s="32">
        <v>48</v>
      </c>
      <c r="C68" s="29" t="str">
        <f>[3]Лист1!C49</f>
        <v>Найз 100 мг №20 табл</v>
      </c>
      <c r="D68" s="7" t="s">
        <v>22</v>
      </c>
      <c r="E68" s="39" t="s">
        <v>66</v>
      </c>
      <c r="F68" s="5" t="s">
        <v>23</v>
      </c>
      <c r="G68" s="34">
        <v>739.54</v>
      </c>
      <c r="H68" s="34">
        <f>[1]TDSheet!Q37</f>
        <v>4</v>
      </c>
      <c r="I68" s="36">
        <f t="shared" si="0"/>
        <v>2958.16</v>
      </c>
      <c r="J68" s="3" t="s">
        <v>24</v>
      </c>
      <c r="K68" s="16" t="s">
        <v>10</v>
      </c>
      <c r="L68" s="6" t="s">
        <v>25</v>
      </c>
    </row>
    <row r="69" spans="2:12" ht="15.6" x14ac:dyDescent="0.25">
      <c r="B69" s="32">
        <v>49</v>
      </c>
      <c r="C69" s="29" t="str">
        <f>[3]Лист1!C50</f>
        <v>Найз® 1%  гель 20 г туб</v>
      </c>
      <c r="D69" s="7" t="s">
        <v>22</v>
      </c>
      <c r="E69" s="39" t="s">
        <v>67</v>
      </c>
      <c r="F69" s="5" t="s">
        <v>23</v>
      </c>
      <c r="G69" s="34">
        <v>711.89</v>
      </c>
      <c r="H69" s="34">
        <v>22</v>
      </c>
      <c r="I69" s="36">
        <f t="shared" si="0"/>
        <v>15661.58</v>
      </c>
      <c r="J69" s="3" t="s">
        <v>24</v>
      </c>
      <c r="K69" s="16" t="s">
        <v>10</v>
      </c>
      <c r="L69" s="6" t="s">
        <v>25</v>
      </c>
    </row>
    <row r="70" spans="2:12" ht="15.6" x14ac:dyDescent="0.25">
      <c r="B70" s="32">
        <v>50</v>
      </c>
      <c r="C70" s="29" t="str">
        <f>[3]Лист1!C51</f>
        <v>Найз® 1%  гель 20 г туб</v>
      </c>
      <c r="D70" s="7" t="s">
        <v>22</v>
      </c>
      <c r="E70" s="39" t="s">
        <v>68</v>
      </c>
      <c r="F70" s="5" t="s">
        <v>23</v>
      </c>
      <c r="G70" s="34">
        <v>711.89</v>
      </c>
      <c r="H70" s="34">
        <v>6</v>
      </c>
      <c r="I70" s="36">
        <f t="shared" si="0"/>
        <v>4271.34</v>
      </c>
      <c r="J70" s="3" t="s">
        <v>24</v>
      </c>
      <c r="K70" s="16" t="s">
        <v>10</v>
      </c>
      <c r="L70" s="6" t="s">
        <v>25</v>
      </c>
    </row>
    <row r="71" spans="2:12" ht="15.6" x14ac:dyDescent="0.25">
      <c r="B71" s="32">
        <v>51</v>
      </c>
      <c r="C71" s="29" t="str">
        <f>[3]Лист1!C52</f>
        <v>Найз® 1%  гель 20 г туб</v>
      </c>
      <c r="D71" s="7" t="s">
        <v>22</v>
      </c>
      <c r="E71" s="39" t="s">
        <v>69</v>
      </c>
      <c r="F71" s="5" t="s">
        <v>23</v>
      </c>
      <c r="G71" s="34">
        <v>711.89</v>
      </c>
      <c r="H71" s="34">
        <v>21</v>
      </c>
      <c r="I71" s="36">
        <f t="shared" si="0"/>
        <v>14949.69</v>
      </c>
      <c r="J71" s="3" t="s">
        <v>24</v>
      </c>
      <c r="K71" s="16" t="s">
        <v>10</v>
      </c>
      <c r="L71" s="6" t="s">
        <v>25</v>
      </c>
    </row>
    <row r="72" spans="2:12" ht="15.6" x14ac:dyDescent="0.25">
      <c r="B72" s="32">
        <v>52</v>
      </c>
      <c r="C72" s="29" t="str">
        <f>[3]Лист1!C53</f>
        <v>Найз® 1%  гель 20 г туб</v>
      </c>
      <c r="D72" s="7" t="s">
        <v>22</v>
      </c>
      <c r="E72" s="39" t="s">
        <v>70</v>
      </c>
      <c r="F72" s="5" t="s">
        <v>23</v>
      </c>
      <c r="G72" s="34">
        <v>711.89</v>
      </c>
      <c r="H72" s="34">
        <v>4</v>
      </c>
      <c r="I72" s="36">
        <f t="shared" si="0"/>
        <v>2847.56</v>
      </c>
      <c r="J72" s="3" t="s">
        <v>24</v>
      </c>
      <c r="K72" s="16" t="s">
        <v>10</v>
      </c>
      <c r="L72" s="6" t="s">
        <v>25</v>
      </c>
    </row>
    <row r="73" spans="2:12" ht="15.6" x14ac:dyDescent="0.25">
      <c r="B73" s="32">
        <v>53</v>
      </c>
      <c r="C73" s="29" t="str">
        <f>[3]Лист1!C54</f>
        <v>Найз® 1%  гель 50 г туб</v>
      </c>
      <c r="D73" s="7" t="s">
        <v>22</v>
      </c>
      <c r="E73" s="39" t="s">
        <v>71</v>
      </c>
      <c r="F73" s="5" t="s">
        <v>23</v>
      </c>
      <c r="G73" s="34">
        <v>1013.72</v>
      </c>
      <c r="H73" s="34">
        <v>1</v>
      </c>
      <c r="I73" s="36">
        <f t="shared" si="0"/>
        <v>1013.72</v>
      </c>
      <c r="J73" s="3" t="s">
        <v>24</v>
      </c>
      <c r="K73" s="16" t="s">
        <v>10</v>
      </c>
      <c r="L73" s="6" t="s">
        <v>25</v>
      </c>
    </row>
    <row r="74" spans="2:12" ht="15.6" x14ac:dyDescent="0.25">
      <c r="B74" s="32">
        <v>54</v>
      </c>
      <c r="C74" s="29" t="str">
        <f>[3]Лист1!C55</f>
        <v>Найз® 1%  гель 50 г туб</v>
      </c>
      <c r="D74" s="7" t="s">
        <v>22</v>
      </c>
      <c r="E74" s="39" t="s">
        <v>72</v>
      </c>
      <c r="F74" s="5" t="s">
        <v>23</v>
      </c>
      <c r="G74" s="34">
        <v>1013.72</v>
      </c>
      <c r="H74" s="34">
        <v>1</v>
      </c>
      <c r="I74" s="36">
        <f t="shared" si="0"/>
        <v>1013.72</v>
      </c>
      <c r="J74" s="3" t="s">
        <v>24</v>
      </c>
      <c r="K74" s="16" t="s">
        <v>10</v>
      </c>
      <c r="L74" s="6" t="s">
        <v>25</v>
      </c>
    </row>
    <row r="75" spans="2:12" ht="15.6" x14ac:dyDescent="0.25">
      <c r="B75" s="32">
        <v>55</v>
      </c>
      <c r="C75" s="29" t="str">
        <f>[3]Лист1!C56</f>
        <v>Найз® 1%  гель 50 г туб</v>
      </c>
      <c r="D75" s="7" t="s">
        <v>22</v>
      </c>
      <c r="E75" s="39" t="s">
        <v>73</v>
      </c>
      <c r="F75" s="5" t="s">
        <v>23</v>
      </c>
      <c r="G75" s="34">
        <v>1013.72</v>
      </c>
      <c r="H75" s="34">
        <v>1</v>
      </c>
      <c r="I75" s="36">
        <f t="shared" si="0"/>
        <v>1013.72</v>
      </c>
      <c r="J75" s="3" t="s">
        <v>24</v>
      </c>
      <c r="K75" s="16" t="s">
        <v>10</v>
      </c>
      <c r="L75" s="6" t="s">
        <v>25</v>
      </c>
    </row>
    <row r="76" spans="2:12" ht="15.6" x14ac:dyDescent="0.25">
      <c r="B76" s="32">
        <v>56</v>
      </c>
      <c r="C76" s="29" t="str">
        <f>[3]Лист1!C57</f>
        <v>Найз® Фаст 1% Спрей для наружного применения 35 г фл.</v>
      </c>
      <c r="D76" s="7" t="s">
        <v>22</v>
      </c>
      <c r="E76" s="39" t="s">
        <v>74</v>
      </c>
      <c r="F76" s="5" t="s">
        <v>23</v>
      </c>
      <c r="G76" s="34">
        <v>1130.6500000000001</v>
      </c>
      <c r="H76" s="34">
        <v>4119</v>
      </c>
      <c r="I76" s="36">
        <f t="shared" si="0"/>
        <v>4657147.3500000006</v>
      </c>
      <c r="J76" s="3" t="s">
        <v>24</v>
      </c>
      <c r="K76" s="16" t="s">
        <v>10</v>
      </c>
      <c r="L76" s="6" t="s">
        <v>25</v>
      </c>
    </row>
    <row r="77" spans="2:12" ht="15.6" x14ac:dyDescent="0.25">
      <c r="B77" s="32">
        <v>57</v>
      </c>
      <c r="C77" s="29" t="str">
        <f>[3]Лист1!C58</f>
        <v>Найз® Фаст 1% Спрей для наружного применения 35 г фл.</v>
      </c>
      <c r="D77" s="7" t="s">
        <v>22</v>
      </c>
      <c r="E77" s="39" t="s">
        <v>75</v>
      </c>
      <c r="F77" s="5" t="s">
        <v>23</v>
      </c>
      <c r="G77" s="34">
        <v>1130.6500000000001</v>
      </c>
      <c r="H77" s="34">
        <v>5448</v>
      </c>
      <c r="I77" s="36">
        <f t="shared" si="0"/>
        <v>6159781.2000000002</v>
      </c>
      <c r="J77" s="3" t="s">
        <v>24</v>
      </c>
      <c r="K77" s="16" t="s">
        <v>10</v>
      </c>
      <c r="L77" s="6" t="s">
        <v>25</v>
      </c>
    </row>
    <row r="78" spans="2:12" ht="15.6" x14ac:dyDescent="0.25">
      <c r="B78" s="32">
        <v>58</v>
      </c>
      <c r="C78" s="29" t="str">
        <f>[1]TDSheet!H47</f>
        <v>Новиган® Нео 400 мг №20 табл</v>
      </c>
      <c r="D78" s="7" t="s">
        <v>22</v>
      </c>
      <c r="E78" s="29" t="str">
        <f>[3]Лист1!E59</f>
        <v>A3K01</v>
      </c>
      <c r="F78" s="5" t="s">
        <v>23</v>
      </c>
      <c r="G78" s="34">
        <v>492.08</v>
      </c>
      <c r="H78" s="34">
        <f>[3]Лист1!D59</f>
        <v>2</v>
      </c>
      <c r="I78" s="36">
        <f t="shared" si="0"/>
        <v>984.16</v>
      </c>
      <c r="J78" s="3" t="s">
        <v>31</v>
      </c>
      <c r="K78" s="16" t="s">
        <v>10</v>
      </c>
      <c r="L78" s="6" t="s">
        <v>25</v>
      </c>
    </row>
    <row r="79" spans="2:12" ht="15.6" x14ac:dyDescent="0.25">
      <c r="B79" s="32">
        <v>59</v>
      </c>
      <c r="C79" s="29" t="str">
        <f>[1]TDSheet!H48</f>
        <v>Новиган® Нео 400 мг №20 табл</v>
      </c>
      <c r="D79" s="7" t="s">
        <v>22</v>
      </c>
      <c r="E79" s="29" t="str">
        <f>[3]Лист1!E60</f>
        <v>X3T31</v>
      </c>
      <c r="F79" s="5" t="s">
        <v>23</v>
      </c>
      <c r="G79" s="34">
        <v>492.08</v>
      </c>
      <c r="H79" s="34">
        <f>[3]Лист1!D60</f>
        <v>10</v>
      </c>
      <c r="I79" s="36">
        <f t="shared" si="0"/>
        <v>4920.8</v>
      </c>
      <c r="J79" s="3" t="s">
        <v>31</v>
      </c>
      <c r="K79" s="16" t="s">
        <v>10</v>
      </c>
      <c r="L79" s="6" t="s">
        <v>25</v>
      </c>
    </row>
    <row r="80" spans="2:12" ht="15.6" x14ac:dyDescent="0.25">
      <c r="B80" s="32">
        <v>60</v>
      </c>
      <c r="C80" s="29" t="str">
        <f>[3]Лист1!C61</f>
        <v>Омез 10 мг №30 капс</v>
      </c>
      <c r="D80" s="7" t="s">
        <v>22</v>
      </c>
      <c r="E80" s="29" t="str">
        <f>[3]Лист1!E61</f>
        <v>C2213164</v>
      </c>
      <c r="F80" s="5" t="s">
        <v>23</v>
      </c>
      <c r="G80" s="34">
        <v>733.42</v>
      </c>
      <c r="H80" s="34">
        <f>[3]Лист1!D61</f>
        <v>3</v>
      </c>
      <c r="I80" s="36">
        <f t="shared" si="0"/>
        <v>2200.2599999999998</v>
      </c>
      <c r="J80" s="3" t="str">
        <f t="shared" ref="J80:J82" si="15">$J$76</f>
        <v>Dr.Reddy’s Laboratories LTD, India</v>
      </c>
      <c r="K80" s="16" t="s">
        <v>10</v>
      </c>
      <c r="L80" s="6" t="s">
        <v>25</v>
      </c>
    </row>
    <row r="81" spans="2:12" ht="15.6" x14ac:dyDescent="0.25">
      <c r="B81" s="32">
        <v>61</v>
      </c>
      <c r="C81" s="29" t="str">
        <f>[3]Лист1!C62</f>
        <v>Омез 10 мг №30 капс</v>
      </c>
      <c r="D81" s="7" t="s">
        <v>22</v>
      </c>
      <c r="E81" s="29" t="str">
        <f>[3]Лист1!E62</f>
        <v>С2301672</v>
      </c>
      <c r="F81" s="5" t="s">
        <v>23</v>
      </c>
      <c r="G81" s="34">
        <v>733.42</v>
      </c>
      <c r="H81" s="34">
        <f>[3]Лист1!D62</f>
        <v>3</v>
      </c>
      <c r="I81" s="36">
        <f t="shared" si="0"/>
        <v>2200.2599999999998</v>
      </c>
      <c r="J81" s="3" t="str">
        <f t="shared" si="15"/>
        <v>Dr.Reddy’s Laboratories LTD, India</v>
      </c>
      <c r="K81" s="16" t="s">
        <v>10</v>
      </c>
      <c r="L81" s="6" t="s">
        <v>25</v>
      </c>
    </row>
    <row r="82" spans="2:12" ht="15.6" x14ac:dyDescent="0.25">
      <c r="B82" s="32">
        <v>62</v>
      </c>
      <c r="C82" s="29" t="str">
        <f>[3]Лист1!C63</f>
        <v>Омез® 20 мг №30 капс</v>
      </c>
      <c r="D82" s="7" t="s">
        <v>22</v>
      </c>
      <c r="E82" s="29" t="str">
        <f>[3]Лист1!E63</f>
        <v>B2402385</v>
      </c>
      <c r="F82" s="5" t="s">
        <v>23</v>
      </c>
      <c r="G82" s="34">
        <v>1356.88</v>
      </c>
      <c r="H82" s="34">
        <f>[3]Лист1!D63</f>
        <v>12</v>
      </c>
      <c r="I82" s="36">
        <f t="shared" si="0"/>
        <v>16282.560000000001</v>
      </c>
      <c r="J82" s="3" t="str">
        <f t="shared" si="15"/>
        <v>Dr.Reddy’s Laboratories LTD, India</v>
      </c>
      <c r="K82" s="16" t="s">
        <v>10</v>
      </c>
      <c r="L82" s="6" t="s">
        <v>25</v>
      </c>
    </row>
    <row r="83" spans="2:12" ht="15.6" x14ac:dyDescent="0.25">
      <c r="B83" s="32">
        <v>63</v>
      </c>
      <c r="C83" s="29" t="str">
        <f>[3]Лист1!C64</f>
        <v>Омез® 20 мг №30 капс</v>
      </c>
      <c r="D83" s="7" t="s">
        <v>22</v>
      </c>
      <c r="E83" s="29" t="str">
        <f>[3]Лист1!E64</f>
        <v>B2300636</v>
      </c>
      <c r="F83" s="5" t="s">
        <v>23</v>
      </c>
      <c r="G83" s="34">
        <v>1356.88</v>
      </c>
      <c r="H83" s="34">
        <f>[3]Лист1!D64</f>
        <v>3</v>
      </c>
      <c r="I83" s="36">
        <f t="shared" si="0"/>
        <v>4070.6400000000003</v>
      </c>
      <c r="J83" s="3" t="s">
        <v>24</v>
      </c>
      <c r="K83" s="16" t="s">
        <v>10</v>
      </c>
      <c r="L83" s="6" t="s">
        <v>25</v>
      </c>
    </row>
    <row r="84" spans="2:12" ht="15.6" x14ac:dyDescent="0.25">
      <c r="B84" s="32">
        <v>64</v>
      </c>
      <c r="C84" s="29" t="str">
        <f>[3]Лист1!C65</f>
        <v>Омез® 20 мг №30 капс</v>
      </c>
      <c r="D84" s="7" t="s">
        <v>22</v>
      </c>
      <c r="E84" s="29" t="str">
        <f>[3]Лист1!E65</f>
        <v>B2300637</v>
      </c>
      <c r="F84" s="5" t="s">
        <v>23</v>
      </c>
      <c r="G84" s="34">
        <v>1356.88</v>
      </c>
      <c r="H84" s="34">
        <f>[3]Лист1!D65</f>
        <v>3</v>
      </c>
      <c r="I84" s="36">
        <f t="shared" si="0"/>
        <v>4070.6400000000003</v>
      </c>
      <c r="J84" s="3" t="s">
        <v>24</v>
      </c>
      <c r="K84" s="16" t="s">
        <v>10</v>
      </c>
      <c r="L84" s="6" t="s">
        <v>25</v>
      </c>
    </row>
    <row r="85" spans="2:12" ht="15.6" x14ac:dyDescent="0.25">
      <c r="B85" s="32">
        <v>65</v>
      </c>
      <c r="C85" s="29" t="str">
        <f>[3]Лист1!C66</f>
        <v>Омез® 20 мг №30 капс</v>
      </c>
      <c r="D85" s="7" t="s">
        <v>22</v>
      </c>
      <c r="E85" s="29" t="str">
        <f>[3]Лист1!E66</f>
        <v>B2300905</v>
      </c>
      <c r="F85" s="5" t="s">
        <v>23</v>
      </c>
      <c r="G85" s="34">
        <v>1356.88</v>
      </c>
      <c r="H85" s="34">
        <f>[3]Лист1!D66</f>
        <v>3</v>
      </c>
      <c r="I85" s="36">
        <f t="shared" si="0"/>
        <v>4070.6400000000003</v>
      </c>
      <c r="J85" s="3" t="s">
        <v>24</v>
      </c>
      <c r="K85" s="16" t="s">
        <v>10</v>
      </c>
      <c r="L85" s="6" t="s">
        <v>25</v>
      </c>
    </row>
    <row r="86" spans="2:12" ht="25.05" customHeight="1" x14ac:dyDescent="0.25">
      <c r="B86" s="32">
        <v>66</v>
      </c>
      <c r="C86" s="29" t="str">
        <f>[3]Лист1!C67</f>
        <v>Омез® Лиофилизат для приготовления р-ра для в/в введения 40 мг №1 фл</v>
      </c>
      <c r="D86" s="7" t="s">
        <v>22</v>
      </c>
      <c r="E86" s="38" t="str">
        <f>[3]Лист1!E67</f>
        <v>NP25001A</v>
      </c>
      <c r="F86" s="5" t="s">
        <v>23</v>
      </c>
      <c r="G86" s="34">
        <v>1534.4818</v>
      </c>
      <c r="H86" s="34">
        <f>[3]Лист1!D67</f>
        <v>12</v>
      </c>
      <c r="I86" s="36">
        <f t="shared" ref="I86:I123" si="16">H86*G86</f>
        <v>18413.781600000002</v>
      </c>
      <c r="J86" s="3" t="str">
        <f>[4]Лист1!$J$103</f>
        <v xml:space="preserve">НАПРОД ЛАЙФ САЄНСЕС ПВТ. ЛТД., ИНДИЯ           </v>
      </c>
      <c r="K86" s="16" t="s">
        <v>10</v>
      </c>
      <c r="L86" s="6" t="s">
        <v>25</v>
      </c>
    </row>
    <row r="87" spans="2:12" ht="25.05" customHeight="1" x14ac:dyDescent="0.25">
      <c r="B87" s="32">
        <v>67</v>
      </c>
      <c r="C87" s="29" t="str">
        <f>[3]Лист1!C68</f>
        <v>Омез® Лиофилизат для приготовления р-ра для в/в введения 40 мг №1 фл</v>
      </c>
      <c r="D87" s="7" t="s">
        <v>22</v>
      </c>
      <c r="E87" s="38" t="str">
        <f>[3]Лист1!E68</f>
        <v>NP25012A</v>
      </c>
      <c r="F87" s="5" t="s">
        <v>23</v>
      </c>
      <c r="G87" s="34">
        <v>1534.4818</v>
      </c>
      <c r="H87" s="34">
        <f>[3]Лист1!D68</f>
        <v>32</v>
      </c>
      <c r="I87" s="36">
        <f t="shared" si="16"/>
        <v>49103.417600000001</v>
      </c>
      <c r="J87" s="3" t="str">
        <f>[4]Лист1!$J$103</f>
        <v xml:space="preserve">НАПРОД ЛАЙФ САЄНСЕС ПВТ. ЛТД., ИНДИЯ           </v>
      </c>
      <c r="K87" s="16" t="s">
        <v>10</v>
      </c>
      <c r="L87" s="6" t="s">
        <v>25</v>
      </c>
    </row>
    <row r="88" spans="2:12" ht="25.05" customHeight="1" x14ac:dyDescent="0.25">
      <c r="B88" s="32">
        <v>68</v>
      </c>
      <c r="C88" s="29" t="str">
        <f>[3]Лист1!C69</f>
        <v>Омез® Лиофилизат для приготовления р-ра для в/в введения 40 мг №1 фл</v>
      </c>
      <c r="D88" s="7" t="s">
        <v>22</v>
      </c>
      <c r="E88" s="29" t="str">
        <f>[3]Лист1!E69</f>
        <v>NP25122A</v>
      </c>
      <c r="F88" s="5" t="s">
        <v>23</v>
      </c>
      <c r="G88" s="34">
        <v>1534.4818</v>
      </c>
      <c r="H88" s="34">
        <f>[3]Лист1!D69</f>
        <v>33</v>
      </c>
      <c r="I88" s="36">
        <f t="shared" si="16"/>
        <v>50637.899400000002</v>
      </c>
      <c r="J88" s="3" t="str">
        <f>[4]Лист1!$J$103</f>
        <v xml:space="preserve">НАПРОД ЛАЙФ САЄНСЕС ПВТ. ЛТД., ИНДИЯ           </v>
      </c>
      <c r="K88" s="16" t="s">
        <v>10</v>
      </c>
      <c r="L88" s="6" t="s">
        <v>25</v>
      </c>
    </row>
    <row r="89" spans="2:12" ht="25.05" customHeight="1" x14ac:dyDescent="0.25">
      <c r="B89" s="32">
        <v>69</v>
      </c>
      <c r="C89" s="29" t="str">
        <f>[3]Лист1!C70</f>
        <v>Омез® Лиофилизат для приготовления р-ра для в/в введения 40 мг №1 фл</v>
      </c>
      <c r="D89" s="7" t="s">
        <v>22</v>
      </c>
      <c r="E89" s="29" t="str">
        <f>[3]Лист1!E70</f>
        <v>NP4290A</v>
      </c>
      <c r="F89" s="5" t="s">
        <v>23</v>
      </c>
      <c r="G89" s="34">
        <v>1534.4818</v>
      </c>
      <c r="H89" s="34">
        <f>[3]Лист1!D70</f>
        <v>3</v>
      </c>
      <c r="I89" s="36">
        <f t="shared" si="16"/>
        <v>4603.4454000000005</v>
      </c>
      <c r="J89" s="3" t="str">
        <f>[4]Лист1!$J$103</f>
        <v xml:space="preserve">НАПРОД ЛАЙФ САЄНСЕС ПВТ. ЛТД., ИНДИЯ           </v>
      </c>
      <c r="K89" s="16" t="s">
        <v>10</v>
      </c>
      <c r="L89" s="6" t="s">
        <v>25</v>
      </c>
    </row>
    <row r="90" spans="2:12" ht="25.05" customHeight="1" x14ac:dyDescent="0.25">
      <c r="B90" s="32">
        <v>70</v>
      </c>
      <c r="C90" s="29" t="str">
        <f>[3]Лист1!C71</f>
        <v>Омез® Лиофилизат для приготовления р-ра для в/в введения 40 мг №1 фл</v>
      </c>
      <c r="D90" s="7" t="s">
        <v>22</v>
      </c>
      <c r="E90" s="29" t="str">
        <f>[3]Лист1!E71</f>
        <v>NP4291A</v>
      </c>
      <c r="F90" s="5" t="s">
        <v>23</v>
      </c>
      <c r="G90" s="34">
        <v>1534.4818</v>
      </c>
      <c r="H90" s="34">
        <f>[3]Лист1!D71</f>
        <v>3</v>
      </c>
      <c r="I90" s="36">
        <f t="shared" si="16"/>
        <v>4603.4454000000005</v>
      </c>
      <c r="J90" s="3" t="str">
        <f>[4]Лист1!$J$103</f>
        <v xml:space="preserve">НАПРОД ЛАЙФ САЄНСЕС ПВТ. ЛТД., ИНДИЯ           </v>
      </c>
      <c r="K90" s="16" t="s">
        <v>10</v>
      </c>
      <c r="L90" s="6" t="s">
        <v>25</v>
      </c>
    </row>
    <row r="91" spans="2:12" ht="25.05" customHeight="1" x14ac:dyDescent="0.25">
      <c r="B91" s="32">
        <v>71</v>
      </c>
      <c r="C91" s="4" t="str">
        <f>[3]Лист1!C72</f>
        <v>Омез® Лиофилизат для приготовления р-ра для в/в введения 40 мг №1 фл</v>
      </c>
      <c r="D91" s="7" t="s">
        <v>22</v>
      </c>
      <c r="E91" s="33" t="str">
        <f>[3]Лист1!E72</f>
        <v>NP4292A</v>
      </c>
      <c r="F91" s="5" t="s">
        <v>23</v>
      </c>
      <c r="G91" s="34">
        <v>1534.4818</v>
      </c>
      <c r="H91" s="34">
        <f>[3]Лист1!D72</f>
        <v>1</v>
      </c>
      <c r="I91" s="36">
        <f t="shared" si="16"/>
        <v>1534.4818</v>
      </c>
      <c r="J91" s="3" t="str">
        <f>[4]Лист1!$J$103</f>
        <v xml:space="preserve">НАПРОД ЛАЙФ САЄНСЕС ПВТ. ЛТД., ИНДИЯ           </v>
      </c>
      <c r="K91" s="16" t="s">
        <v>10</v>
      </c>
      <c r="L91" s="6" t="s">
        <v>25</v>
      </c>
    </row>
    <row r="92" spans="2:12" ht="25.05" customHeight="1" x14ac:dyDescent="0.25">
      <c r="B92" s="32">
        <v>72</v>
      </c>
      <c r="C92" s="4" t="str">
        <f>[3]Лист1!C73</f>
        <v>Омез® Лиофилизат для приготовления р-ра для в/в введения 40 мг №1 фл</v>
      </c>
      <c r="D92" s="7" t="s">
        <v>22</v>
      </c>
      <c r="E92" s="33" t="str">
        <f>[3]Лист1!E73</f>
        <v>NP4293A</v>
      </c>
      <c r="F92" s="5" t="s">
        <v>23</v>
      </c>
      <c r="G92" s="34">
        <v>1534.4818</v>
      </c>
      <c r="H92" s="34">
        <f>[3]Лист1!D73</f>
        <v>5</v>
      </c>
      <c r="I92" s="36">
        <f t="shared" si="16"/>
        <v>7672.4089999999997</v>
      </c>
      <c r="J92" s="3" t="str">
        <f>[4]Лист1!$J$103</f>
        <v xml:space="preserve">НАПРОД ЛАЙФ САЄНСЕС ПВТ. ЛТД., ИНДИЯ           </v>
      </c>
      <c r="K92" s="16" t="s">
        <v>10</v>
      </c>
      <c r="L92" s="6" t="s">
        <v>25</v>
      </c>
    </row>
    <row r="93" spans="2:12" ht="18.600000000000001" customHeight="1" x14ac:dyDescent="0.25">
      <c r="B93" s="32">
        <v>73</v>
      </c>
      <c r="C93" s="40" t="s">
        <v>77</v>
      </c>
      <c r="D93" s="7" t="s">
        <v>22</v>
      </c>
      <c r="E93" s="29" t="s">
        <v>76</v>
      </c>
      <c r="F93" s="5" t="s">
        <v>23</v>
      </c>
      <c r="G93" s="34">
        <v>1830.3206</v>
      </c>
      <c r="H93" s="34">
        <v>28508</v>
      </c>
      <c r="I93" s="36">
        <f t="shared" si="16"/>
        <v>52178779.664800003</v>
      </c>
      <c r="J93" s="3" t="str">
        <f t="shared" ref="J93:L93" si="17">J110</f>
        <v xml:space="preserve">P&amp;G Health Germany GmbH           </v>
      </c>
      <c r="K93" s="16" t="str">
        <f t="shared" si="17"/>
        <v>непригодные к реализации и медицинскому применению лекарственные средства</v>
      </c>
      <c r="L93" s="6" t="str">
        <f t="shared" si="17"/>
        <v>Сжигание</v>
      </c>
    </row>
    <row r="94" spans="2:12" ht="15.6" x14ac:dyDescent="0.25">
      <c r="B94" s="32">
        <v>74</v>
      </c>
      <c r="C94" s="29" t="str">
        <f>[4]Лист1!C122</f>
        <v>Сенаде таблетки 13,5 мг №500 (20 х 25)</v>
      </c>
      <c r="D94" s="7" t="str">
        <f>[4]Лист1!D122</f>
        <v>табл.</v>
      </c>
      <c r="E94" s="29" t="str">
        <f>[3]Лист1!E75</f>
        <v>122012</v>
      </c>
      <c r="F94" s="5" t="str">
        <f>[4]Лист1!F122</f>
        <v>шт</v>
      </c>
      <c r="G94" s="34">
        <v>3919.97</v>
      </c>
      <c r="H94" s="34">
        <f>[3]Лист1!D75</f>
        <v>1</v>
      </c>
      <c r="I94" s="36">
        <f t="shared" si="16"/>
        <v>3919.97</v>
      </c>
      <c r="J94" s="3" t="str">
        <f>[4]Лист1!J122</f>
        <v xml:space="preserve">Cipla LTD,  India         </v>
      </c>
      <c r="K94" s="16" t="str">
        <f>[4]Лист1!K122</f>
        <v>непригодные к реализации и медицинскому применению лекарственные средства</v>
      </c>
      <c r="L94" s="6" t="str">
        <f>[4]Лист1!L122</f>
        <v>Сжигание</v>
      </c>
    </row>
    <row r="95" spans="2:12" ht="15.6" x14ac:dyDescent="0.25">
      <c r="B95" s="32">
        <v>75</v>
      </c>
      <c r="C95" s="29" t="str">
        <f>[4]Лист1!C123</f>
        <v>Сенаде таблетки 13,5 мг №500 (20 х 25)</v>
      </c>
      <c r="D95" s="7" t="str">
        <f>[4]Лист1!D123</f>
        <v>табл.</v>
      </c>
      <c r="E95" s="29" t="str">
        <f>[3]Лист1!E76</f>
        <v>122013</v>
      </c>
      <c r="F95" s="5" t="str">
        <f>[4]Лист1!F123</f>
        <v>шт</v>
      </c>
      <c r="G95" s="34">
        <v>3919.97</v>
      </c>
      <c r="H95" s="34">
        <f>[3]Лист1!D76</f>
        <v>1</v>
      </c>
      <c r="I95" s="36">
        <f t="shared" si="16"/>
        <v>3919.97</v>
      </c>
      <c r="J95" s="3" t="str">
        <f>[4]Лист1!J123</f>
        <v xml:space="preserve">Cipla LTD,  India         </v>
      </c>
      <c r="K95" s="16" t="str">
        <f>[4]Лист1!K123</f>
        <v>непригодные к реализации и медицинскому применению лекарственные средства</v>
      </c>
      <c r="L95" s="6" t="str">
        <f>[4]Лист1!L123</f>
        <v>Сжигание</v>
      </c>
    </row>
    <row r="96" spans="2:12" ht="15.6" x14ac:dyDescent="0.25">
      <c r="B96" s="32">
        <v>76</v>
      </c>
      <c r="C96" s="29" t="str">
        <f>[4]Лист1!C124</f>
        <v>Сенаде таблетки 13,5 мг №500 (20 х 25)</v>
      </c>
      <c r="D96" s="7" t="str">
        <f>[4]Лист1!D124</f>
        <v>табл.</v>
      </c>
      <c r="E96" s="29" t="str">
        <f>[3]Лист1!E77</f>
        <v>122014</v>
      </c>
      <c r="F96" s="5" t="str">
        <f>[4]Лист1!F124</f>
        <v>шт</v>
      </c>
      <c r="G96" s="34">
        <v>3919.97</v>
      </c>
      <c r="H96" s="34">
        <f>[3]Лист1!D77</f>
        <v>1</v>
      </c>
      <c r="I96" s="36">
        <f t="shared" si="16"/>
        <v>3919.97</v>
      </c>
      <c r="J96" s="3" t="str">
        <f>[4]Лист1!J124</f>
        <v xml:space="preserve">Cipla LTD,  India         </v>
      </c>
      <c r="K96" s="16" t="str">
        <f>[4]Лист1!K124</f>
        <v>непригодные к реализации и медицинскому применению лекарственные средства</v>
      </c>
      <c r="L96" s="6" t="str">
        <f>[4]Лист1!L124</f>
        <v>Сжигание</v>
      </c>
    </row>
    <row r="97" spans="2:12" ht="15.6" x14ac:dyDescent="0.25">
      <c r="B97" s="32">
        <v>77</v>
      </c>
      <c r="C97" s="29" t="str">
        <f>[4]Лист1!C125</f>
        <v>Сенаде таблетки 13,5 мг №500 (20 х 25)</v>
      </c>
      <c r="D97" s="7" t="str">
        <f>[4]Лист1!D125</f>
        <v>табл.</v>
      </c>
      <c r="E97" s="29" t="str">
        <f>[3]Лист1!E78</f>
        <v>122015</v>
      </c>
      <c r="F97" s="5" t="str">
        <f>[4]Лист1!F125</f>
        <v>шт</v>
      </c>
      <c r="G97" s="34">
        <v>3919.97</v>
      </c>
      <c r="H97" s="34">
        <f>[3]Лист1!D78</f>
        <v>1</v>
      </c>
      <c r="I97" s="36">
        <f t="shared" si="16"/>
        <v>3919.97</v>
      </c>
      <c r="J97" s="3" t="str">
        <f>[4]Лист1!J125</f>
        <v xml:space="preserve">Cipla LTD,  India         </v>
      </c>
      <c r="K97" s="16" t="str">
        <f>[4]Лист1!K125</f>
        <v>непригодные к реализации и медицинскому применению лекарственные средства</v>
      </c>
      <c r="L97" s="6" t="str">
        <f>[4]Лист1!L125</f>
        <v>Сжигание</v>
      </c>
    </row>
    <row r="98" spans="2:12" ht="15.6" x14ac:dyDescent="0.25">
      <c r="B98" s="32">
        <v>78</v>
      </c>
      <c r="C98" s="29" t="str">
        <f>[4]Лист1!C126</f>
        <v>Сенаде таблетки 13,5 мг №500 (20 х 25)</v>
      </c>
      <c r="D98" s="7" t="str">
        <f>[4]Лист1!D126</f>
        <v>табл.</v>
      </c>
      <c r="E98" s="29" t="str">
        <f>[3]Лист1!E79</f>
        <v>122016</v>
      </c>
      <c r="F98" s="5" t="str">
        <f>[4]Лист1!F126</f>
        <v>шт</v>
      </c>
      <c r="G98" s="34">
        <v>3919.97</v>
      </c>
      <c r="H98" s="34">
        <f>[3]Лист1!D79</f>
        <v>1</v>
      </c>
      <c r="I98" s="36">
        <f t="shared" si="16"/>
        <v>3919.97</v>
      </c>
      <c r="J98" s="3" t="str">
        <f>[4]Лист1!J126</f>
        <v xml:space="preserve">Cipla LTD,  India         </v>
      </c>
      <c r="K98" s="16" t="str">
        <f>[4]Лист1!K126</f>
        <v>непригодные к реализации и медицинскому применению лекарственные средства</v>
      </c>
      <c r="L98" s="6" t="str">
        <f>[4]Лист1!L126</f>
        <v>Сжигание</v>
      </c>
    </row>
    <row r="99" spans="2:12" ht="15.6" x14ac:dyDescent="0.25">
      <c r="B99" s="32">
        <v>79</v>
      </c>
      <c r="C99" s="29" t="str">
        <f>[4]Лист1!C127</f>
        <v>Сенаде таблетки 13,5 мг №500 (20 х 25)</v>
      </c>
      <c r="D99" s="7" t="str">
        <f>[4]Лист1!D127</f>
        <v>табл.</v>
      </c>
      <c r="E99" s="29" t="str">
        <f>[3]Лист1!E80</f>
        <v>122017</v>
      </c>
      <c r="F99" s="5" t="str">
        <f>[4]Лист1!F127</f>
        <v>шт</v>
      </c>
      <c r="G99" s="34">
        <v>3919.97</v>
      </c>
      <c r="H99" s="34">
        <f>[3]Лист1!D80</f>
        <v>1</v>
      </c>
      <c r="I99" s="36">
        <f t="shared" si="16"/>
        <v>3919.97</v>
      </c>
      <c r="J99" s="3" t="str">
        <f>[4]Лист1!J127</f>
        <v xml:space="preserve">Cipla LTD,  India         </v>
      </c>
      <c r="K99" s="16" t="str">
        <f>[4]Лист1!K127</f>
        <v>непригодные к реализации и медицинскому применению лекарственные средства</v>
      </c>
      <c r="L99" s="6" t="str">
        <f>[4]Лист1!L127</f>
        <v>Сжигание</v>
      </c>
    </row>
    <row r="100" spans="2:12" ht="15.6" x14ac:dyDescent="0.25">
      <c r="B100" s="32">
        <v>80</v>
      </c>
      <c r="C100" s="29" t="str">
        <f>[4]Лист1!C128</f>
        <v>Сенаде таблетки 13,5 мг №500 (20 х 25)</v>
      </c>
      <c r="D100" s="7" t="str">
        <f>[4]Лист1!D128</f>
        <v>табл.</v>
      </c>
      <c r="E100" s="29" t="str">
        <f>[3]Лист1!E81</f>
        <v>122026</v>
      </c>
      <c r="F100" s="5" t="str">
        <f>[4]Лист1!F128</f>
        <v>шт</v>
      </c>
      <c r="G100" s="34">
        <v>3919.97</v>
      </c>
      <c r="H100" s="34">
        <f>[3]Лист1!D81</f>
        <v>1</v>
      </c>
      <c r="I100" s="36">
        <f t="shared" si="16"/>
        <v>3919.97</v>
      </c>
      <c r="J100" s="3" t="str">
        <f>[4]Лист1!J128</f>
        <v xml:space="preserve">Cipla LTD,  India         </v>
      </c>
      <c r="K100" s="16" t="str">
        <f>[4]Лист1!K128</f>
        <v>непригодные к реализации и медицинскому применению лекарственные средства</v>
      </c>
      <c r="L100" s="6" t="str">
        <f>[4]Лист1!L128</f>
        <v>Сжигание</v>
      </c>
    </row>
    <row r="101" spans="2:12" ht="15.6" x14ac:dyDescent="0.25">
      <c r="B101" s="32">
        <v>81</v>
      </c>
      <c r="C101" s="29" t="str">
        <f>[4]Лист1!C129</f>
        <v>Сенаде таблетки 13,5 мг №500 (20 х 25)</v>
      </c>
      <c r="D101" s="7" t="str">
        <f>[4]Лист1!D129</f>
        <v>табл.</v>
      </c>
      <c r="E101" s="29" t="str">
        <f>[3]Лист1!E82</f>
        <v>122027</v>
      </c>
      <c r="F101" s="5" t="str">
        <f>[4]Лист1!F129</f>
        <v>шт</v>
      </c>
      <c r="G101" s="34">
        <v>3919.97</v>
      </c>
      <c r="H101" s="34">
        <f>[3]Лист1!D82</f>
        <v>1</v>
      </c>
      <c r="I101" s="36">
        <f t="shared" si="16"/>
        <v>3919.97</v>
      </c>
      <c r="J101" s="3" t="str">
        <f>[4]Лист1!J129</f>
        <v xml:space="preserve">Cipla LTD,  India         </v>
      </c>
      <c r="K101" s="16" t="str">
        <f>[4]Лист1!K129</f>
        <v>непригодные к реализации и медицинскому применению лекарственные средства</v>
      </c>
      <c r="L101" s="6" t="str">
        <f>[4]Лист1!L129</f>
        <v>Сжигание</v>
      </c>
    </row>
    <row r="102" spans="2:12" ht="15.6" x14ac:dyDescent="0.25">
      <c r="B102" s="32">
        <v>82</v>
      </c>
      <c r="C102" s="29" t="str">
        <f>[4]Лист1!C130</f>
        <v>Сенаде таблетки 13,5 мг №500 (20 х 25)</v>
      </c>
      <c r="D102" s="7" t="str">
        <f>[4]Лист1!D130</f>
        <v>табл.</v>
      </c>
      <c r="E102" s="29" t="str">
        <f>[3]Лист1!E83</f>
        <v>122028</v>
      </c>
      <c r="F102" s="5" t="str">
        <f>[4]Лист1!F130</f>
        <v>шт</v>
      </c>
      <c r="G102" s="34">
        <v>3919.97</v>
      </c>
      <c r="H102" s="34">
        <f>[3]Лист1!D83</f>
        <v>1</v>
      </c>
      <c r="I102" s="36">
        <f t="shared" si="16"/>
        <v>3919.97</v>
      </c>
      <c r="J102" s="3" t="str">
        <f>[4]Лист1!J130</f>
        <v xml:space="preserve">Cipla LTD,  India         </v>
      </c>
      <c r="K102" s="16" t="str">
        <f>[4]Лист1!K130</f>
        <v>непригодные к реализации и медицинскому применению лекарственные средства</v>
      </c>
      <c r="L102" s="6" t="str">
        <f>[4]Лист1!L130</f>
        <v>Сжигание</v>
      </c>
    </row>
    <row r="103" spans="2:12" ht="15.6" x14ac:dyDescent="0.25">
      <c r="B103" s="32">
        <v>83</v>
      </c>
      <c r="C103" s="29" t="str">
        <f>[4]Лист1!C131</f>
        <v>Сенаде таблетки 13,5 мг №500 (20 х 25)</v>
      </c>
      <c r="D103" s="7" t="str">
        <f>[4]Лист1!D131</f>
        <v>табл.</v>
      </c>
      <c r="E103" s="29" t="str">
        <f>[3]Лист1!E84</f>
        <v>122029</v>
      </c>
      <c r="F103" s="5" t="str">
        <f>[4]Лист1!F131</f>
        <v>шт</v>
      </c>
      <c r="G103" s="34">
        <v>3919.97</v>
      </c>
      <c r="H103" s="34">
        <f>[3]Лист1!D84</f>
        <v>1</v>
      </c>
      <c r="I103" s="36">
        <f t="shared" si="16"/>
        <v>3919.97</v>
      </c>
      <c r="J103" s="3" t="str">
        <f>[4]Лист1!J131</f>
        <v xml:space="preserve">Cipla LTD,  India         </v>
      </c>
      <c r="K103" s="16" t="str">
        <f>[4]Лист1!K131</f>
        <v>непригодные к реализации и медицинскому применению лекарственные средства</v>
      </c>
      <c r="L103" s="6" t="str">
        <f>[4]Лист1!L131</f>
        <v>Сжигание</v>
      </c>
    </row>
    <row r="104" spans="2:12" ht="15.6" x14ac:dyDescent="0.25">
      <c r="B104" s="32">
        <v>84</v>
      </c>
      <c r="C104" s="29" t="str">
        <f>[4]Лист1!C132</f>
        <v>Сенаде таблетки 13,5 мг №500 (20 х 25)</v>
      </c>
      <c r="D104" s="7" t="str">
        <f>[4]Лист1!D132</f>
        <v>табл.</v>
      </c>
      <c r="E104" s="29" t="str">
        <f>[3]Лист1!E85</f>
        <v>123001</v>
      </c>
      <c r="F104" s="5" t="str">
        <f>[4]Лист1!F132</f>
        <v>шт</v>
      </c>
      <c r="G104" s="34">
        <v>3919.97</v>
      </c>
      <c r="H104" s="34">
        <f>[3]Лист1!D85</f>
        <v>1</v>
      </c>
      <c r="I104" s="36">
        <f t="shared" si="16"/>
        <v>3919.97</v>
      </c>
      <c r="J104" s="3" t="str">
        <f>[4]Лист1!J132</f>
        <v xml:space="preserve">Cipla LTD,  India         </v>
      </c>
      <c r="K104" s="16" t="str">
        <f>[4]Лист1!K132</f>
        <v>непригодные к реализации и медицинскому применению лекарственные средства</v>
      </c>
      <c r="L104" s="6" t="str">
        <f>[4]Лист1!L132</f>
        <v>Сжигание</v>
      </c>
    </row>
    <row r="105" spans="2:12" ht="15.6" x14ac:dyDescent="0.25">
      <c r="B105" s="32">
        <v>85</v>
      </c>
      <c r="C105" s="29" t="str">
        <f>[4]Лист1!C133</f>
        <v>Сенаде таблетки 13,5 мг №500 (20 х 25)</v>
      </c>
      <c r="D105" s="7" t="str">
        <f>[4]Лист1!D133</f>
        <v>табл.</v>
      </c>
      <c r="E105" s="29" t="str">
        <f>[3]Лист1!E86</f>
        <v>123002</v>
      </c>
      <c r="F105" s="5" t="str">
        <f>[4]Лист1!F133</f>
        <v>шт</v>
      </c>
      <c r="G105" s="34">
        <v>3919.97</v>
      </c>
      <c r="H105" s="34">
        <f>[3]Лист1!D86</f>
        <v>1</v>
      </c>
      <c r="I105" s="36">
        <f t="shared" si="16"/>
        <v>3919.97</v>
      </c>
      <c r="J105" s="3" t="str">
        <f>[4]Лист1!J133</f>
        <v xml:space="preserve">Cipla LTD,  India         </v>
      </c>
      <c r="K105" s="16" t="str">
        <f>[4]Лист1!K133</f>
        <v>непригодные к реализации и медицинскому применению лекарственные средства</v>
      </c>
      <c r="L105" s="6" t="str">
        <f>[4]Лист1!L133</f>
        <v>Сжигание</v>
      </c>
    </row>
    <row r="106" spans="2:12" ht="15.6" x14ac:dyDescent="0.25">
      <c r="B106" s="32">
        <v>86</v>
      </c>
      <c r="C106" s="29" t="str">
        <f>[4]Лист1!C134</f>
        <v>Сенаде таблетки 13,5 мг №500 (20 х 25)</v>
      </c>
      <c r="D106" s="7" t="str">
        <f>[4]Лист1!D134</f>
        <v>табл.</v>
      </c>
      <c r="E106" s="29" t="str">
        <f>[3]Лист1!E87</f>
        <v>123003</v>
      </c>
      <c r="F106" s="5" t="str">
        <f>[4]Лист1!F134</f>
        <v>шт</v>
      </c>
      <c r="G106" s="34">
        <v>3919.97</v>
      </c>
      <c r="H106" s="34">
        <f>[3]Лист1!D87</f>
        <v>1</v>
      </c>
      <c r="I106" s="36">
        <f t="shared" si="16"/>
        <v>3919.97</v>
      </c>
      <c r="J106" s="3" t="str">
        <f>[4]Лист1!J134</f>
        <v xml:space="preserve">Cipla LTD,  India         </v>
      </c>
      <c r="K106" s="16" t="str">
        <f>[4]Лист1!K134</f>
        <v>непригодные к реализации и медицинскому применению лекарственные средства</v>
      </c>
      <c r="L106" s="6" t="str">
        <f>[4]Лист1!L134</f>
        <v>Сжигание</v>
      </c>
    </row>
    <row r="107" spans="2:12" ht="15.6" x14ac:dyDescent="0.25">
      <c r="B107" s="32">
        <v>87</v>
      </c>
      <c r="C107" s="29" t="str">
        <f>[4]Лист1!C135</f>
        <v>Сенаде таблетки 13,5 мг №500 (20 х 25)</v>
      </c>
      <c r="D107" s="7" t="str">
        <f>[4]Лист1!D135</f>
        <v>табл.</v>
      </c>
      <c r="E107" s="29" t="str">
        <f>[3]Лист1!E88</f>
        <v>123005</v>
      </c>
      <c r="F107" s="5" t="str">
        <f>[4]Лист1!F135</f>
        <v>шт</v>
      </c>
      <c r="G107" s="34">
        <v>3919.97</v>
      </c>
      <c r="H107" s="34">
        <f>[3]Лист1!D88</f>
        <v>1</v>
      </c>
      <c r="I107" s="36">
        <f t="shared" si="16"/>
        <v>3919.97</v>
      </c>
      <c r="J107" s="3" t="str">
        <f>[4]Лист1!J135</f>
        <v xml:space="preserve">Cipla LTD,  India         </v>
      </c>
      <c r="K107" s="16" t="str">
        <f>[4]Лист1!K135</f>
        <v>непригодные к реализации и медицинскому применению лекарственные средства</v>
      </c>
      <c r="L107" s="6" t="str">
        <f>[4]Лист1!L135</f>
        <v>Сжигание</v>
      </c>
    </row>
    <row r="108" spans="2:12" ht="15.6" x14ac:dyDescent="0.25">
      <c r="B108" s="32">
        <v>88</v>
      </c>
      <c r="C108" s="29" t="str">
        <f>[3]Лист1!C89</f>
        <v>Телсартан Н 80 мг+ 12,5 мг №28 табл</v>
      </c>
      <c r="D108" s="7" t="str">
        <f>[4]Лист1!D136</f>
        <v>табл.</v>
      </c>
      <c r="E108" s="29" t="str">
        <f>[3]Лист1!E89</f>
        <v>C2411202</v>
      </c>
      <c r="F108" s="5" t="str">
        <f>[4]Лист1!F136</f>
        <v>шт</v>
      </c>
      <c r="G108" s="34">
        <v>1826.61</v>
      </c>
      <c r="H108" s="35">
        <f>[3]Лист1!D89</f>
        <v>4</v>
      </c>
      <c r="I108" s="36">
        <f t="shared" si="16"/>
        <v>7306.44</v>
      </c>
      <c r="J108" s="3" t="str">
        <f>[4]Лист1!J136</f>
        <v xml:space="preserve">Cipla LTD,  India         </v>
      </c>
      <c r="K108" s="16" t="str">
        <f>[4]Лист1!K136</f>
        <v>непригодные к реализации и медицинскому применению лекарственные средства</v>
      </c>
      <c r="L108" s="4" t="str">
        <f>[4]Лист1!L136</f>
        <v>Сжигание</v>
      </c>
    </row>
    <row r="109" spans="2:12" ht="15.6" x14ac:dyDescent="0.25">
      <c r="B109" s="32">
        <v>89</v>
      </c>
      <c r="C109" s="29" t="str">
        <f>[3]Лист1!C90</f>
        <v>Телсартан® A 80мг+5мг №28 табл</v>
      </c>
      <c r="D109" s="7" t="str">
        <f>[4]Лист1!D137</f>
        <v>табл.</v>
      </c>
      <c r="E109" s="29" t="str">
        <f>[3]Лист1!E90</f>
        <v>V2500491</v>
      </c>
      <c r="F109" s="5" t="str">
        <f>[4]Лист1!F137</f>
        <v>шт</v>
      </c>
      <c r="G109" s="34">
        <v>2221.14</v>
      </c>
      <c r="H109" s="35">
        <f>[3]Лист1!D90</f>
        <v>12</v>
      </c>
      <c r="I109" s="36">
        <f t="shared" si="16"/>
        <v>26653.68</v>
      </c>
      <c r="J109" s="3" t="str">
        <f>[4]Лист1!J137</f>
        <v xml:space="preserve">Cipla LTD,  India         </v>
      </c>
      <c r="K109" s="16" t="str">
        <f>[4]Лист1!K137</f>
        <v>непригодные к реализации и медицинскому применению лекарственные средства</v>
      </c>
      <c r="L109" s="6" t="str">
        <f>[4]Лист1!L137</f>
        <v>Сжигание</v>
      </c>
    </row>
    <row r="110" spans="2:12" ht="15.6" x14ac:dyDescent="0.25">
      <c r="B110" s="32">
        <v>90</v>
      </c>
      <c r="C110" s="29" t="str">
        <f>[3]Лист1!C91</f>
        <v>Фемибион® 2, таблетки 729мг №28 и капсулы 746 мг №28  (БАД)</v>
      </c>
      <c r="D110" s="7" t="s">
        <v>22</v>
      </c>
      <c r="E110" s="29" t="str">
        <f>[3]Лист1!E91</f>
        <v>4179C60102</v>
      </c>
      <c r="F110" s="5" t="s">
        <v>23</v>
      </c>
      <c r="G110" s="34">
        <v>3422.11</v>
      </c>
      <c r="H110" s="35">
        <f>[3]Лист1!D91</f>
        <v>1</v>
      </c>
      <c r="I110" s="36">
        <f t="shared" si="16"/>
        <v>3422.11</v>
      </c>
      <c r="J110" s="3" t="str">
        <f>[4]Лист1!J152</f>
        <v xml:space="preserve">P&amp;G Health Germany GmbH           </v>
      </c>
      <c r="K110" s="16" t="s">
        <v>10</v>
      </c>
      <c r="L110" s="6" t="s">
        <v>25</v>
      </c>
    </row>
    <row r="111" spans="2:12" ht="15.6" x14ac:dyDescent="0.25">
      <c r="B111" s="32">
        <v>91</v>
      </c>
      <c r="C111" s="29" t="str">
        <f>[3]Лист1!C92</f>
        <v>Фемибион® 2, таблетки 729мг №28 и капсулы 746 мг №28  (БАД)</v>
      </c>
      <c r="D111" s="7" t="s">
        <v>22</v>
      </c>
      <c r="E111" s="29" t="str">
        <f>[3]Лист1!E92</f>
        <v>4204C60109</v>
      </c>
      <c r="F111" s="5" t="s">
        <v>23</v>
      </c>
      <c r="G111" s="34">
        <v>3422.11</v>
      </c>
      <c r="H111" s="35">
        <f>[3]Лист1!D92</f>
        <v>5</v>
      </c>
      <c r="I111" s="36">
        <f t="shared" si="16"/>
        <v>17110.55</v>
      </c>
      <c r="J111" s="3" t="str">
        <f>[4]Лист1!J153</f>
        <v xml:space="preserve">P&amp;G Health Germany GmbH           </v>
      </c>
      <c r="K111" s="16" t="s">
        <v>10</v>
      </c>
      <c r="L111" s="6" t="s">
        <v>25</v>
      </c>
    </row>
    <row r="112" spans="2:12" ht="15.6" x14ac:dyDescent="0.25">
      <c r="B112" s="32">
        <v>92</v>
      </c>
      <c r="C112" s="29" t="str">
        <f>[3]Лист1!C93</f>
        <v>Фредулекc 10,4 г №10 саше-пакет (БАД)</v>
      </c>
      <c r="D112" s="7" t="s">
        <v>22</v>
      </c>
      <c r="E112" s="29" t="str">
        <f>[3]Лист1!E93</f>
        <v>FRX24014</v>
      </c>
      <c r="F112" s="5" t="s">
        <v>23</v>
      </c>
      <c r="G112" s="34">
        <v>3309.5</v>
      </c>
      <c r="H112" s="35">
        <f>[3]Лист1!D93</f>
        <v>3</v>
      </c>
      <c r="I112" s="36">
        <f t="shared" si="16"/>
        <v>9928.5</v>
      </c>
      <c r="J112" s="10" t="s">
        <v>24</v>
      </c>
      <c r="K112" s="16" t="s">
        <v>10</v>
      </c>
      <c r="L112" s="11" t="s">
        <v>25</v>
      </c>
    </row>
    <row r="113" spans="2:12" ht="15.6" customHeight="1" x14ac:dyDescent="0.25">
      <c r="B113" s="32">
        <v>93</v>
      </c>
      <c r="C113" s="29" t="str">
        <f>[3]Лист1!C94</f>
        <v>Цетрин®10 мг №20 табл</v>
      </c>
      <c r="D113" s="7" t="s">
        <v>30</v>
      </c>
      <c r="E113" s="29" t="str">
        <f>[3]Лист1!E94</f>
        <v>B2401907</v>
      </c>
      <c r="F113" s="5" t="s">
        <v>23</v>
      </c>
      <c r="G113" s="34">
        <v>975.83</v>
      </c>
      <c r="H113" s="34">
        <f>[3]Лист1!D94</f>
        <v>4</v>
      </c>
      <c r="I113" s="36">
        <f t="shared" si="16"/>
        <v>3903.32</v>
      </c>
      <c r="J113" s="3" t="s">
        <v>24</v>
      </c>
      <c r="K113" s="16" t="s">
        <v>10</v>
      </c>
      <c r="L113" s="4" t="str">
        <f>$L$112</f>
        <v>Сжигание</v>
      </c>
    </row>
    <row r="114" spans="2:12" ht="21" x14ac:dyDescent="0.25">
      <c r="B114" s="32">
        <v>94</v>
      </c>
      <c r="C114" s="38" t="str">
        <f>[3]Лист1!C95</f>
        <v>Ципролет 200 мг/100 мл р-р для инф 100 мл фл</v>
      </c>
      <c r="D114" s="7" t="s">
        <v>22</v>
      </c>
      <c r="E114" s="29" t="str">
        <f>[3]Лист1!E95</f>
        <v>M20004</v>
      </c>
      <c r="F114" s="5" t="s">
        <v>23</v>
      </c>
      <c r="G114" s="34">
        <v>558.89</v>
      </c>
      <c r="H114" s="35">
        <f>[3]Лист1!D95</f>
        <v>5</v>
      </c>
      <c r="I114" s="36">
        <f t="shared" si="16"/>
        <v>2794.45</v>
      </c>
      <c r="J114" s="3" t="s">
        <v>24</v>
      </c>
      <c r="K114" s="16" t="s">
        <v>10</v>
      </c>
      <c r="L114" s="4" t="str">
        <f t="shared" ref="L114:L119" si="18">$L$60</f>
        <v>Разведением содержимого водой в соотношении 1:100 и слив в канализацию</v>
      </c>
    </row>
    <row r="115" spans="2:12" ht="21" x14ac:dyDescent="0.25">
      <c r="B115" s="32">
        <v>95</v>
      </c>
      <c r="C115" s="38" t="str">
        <f>[3]Лист1!C96</f>
        <v>Ципролет 200 мг/100 мл р-р для инф 100 мл фл</v>
      </c>
      <c r="D115" s="7" t="s">
        <v>22</v>
      </c>
      <c r="E115" s="29" t="str">
        <f>[3]Лист1!E96</f>
        <v>M20005</v>
      </c>
      <c r="F115" s="5" t="s">
        <v>23</v>
      </c>
      <c r="G115" s="34">
        <v>558.89</v>
      </c>
      <c r="H115" s="35">
        <f>[3]Лист1!D96</f>
        <v>5</v>
      </c>
      <c r="I115" s="36">
        <f t="shared" si="16"/>
        <v>2794.45</v>
      </c>
      <c r="J115" s="3" t="str">
        <f>[4]Лист1!J81</f>
        <v>Dr.Reddy’s Laboratories LTD, India</v>
      </c>
      <c r="K115" s="16" t="str">
        <f>[4]Лист1!K81</f>
        <v>непригодные к реализации и медицинскому применению лекарственные средства</v>
      </c>
      <c r="L115" s="4" t="str">
        <f t="shared" si="18"/>
        <v>Разведением содержимого водой в соотношении 1:100 и слив в канализацию</v>
      </c>
    </row>
    <row r="116" spans="2:12" ht="21" x14ac:dyDescent="0.25">
      <c r="B116" s="32">
        <v>96</v>
      </c>
      <c r="C116" s="33" t="str">
        <f>[3]Лист1!C97</f>
        <v>Ципролет 200 мг/100 мл р-р для инф 100 мл фл</v>
      </c>
      <c r="D116" s="7" t="s">
        <v>22</v>
      </c>
      <c r="E116" s="33" t="str">
        <f>[3]Лист1!E97</f>
        <v>M30001</v>
      </c>
      <c r="F116" s="5" t="s">
        <v>23</v>
      </c>
      <c r="G116" s="34">
        <v>558.89</v>
      </c>
      <c r="H116" s="34">
        <f>[3]Лист1!D97</f>
        <v>5</v>
      </c>
      <c r="I116" s="36">
        <f t="shared" si="16"/>
        <v>2794.45</v>
      </c>
      <c r="J116" s="3" t="str">
        <f>[4]Лист1!J82</f>
        <v>Dr.Reddy’s Laboratories LTD, India</v>
      </c>
      <c r="K116" s="16" t="str">
        <f>[4]Лист1!K82</f>
        <v>непригодные к реализации и медицинскому применению лекарственные средства</v>
      </c>
      <c r="L116" s="4" t="str">
        <f t="shared" si="18"/>
        <v>Разведением содержимого водой в соотношении 1:100 и слив в канализацию</v>
      </c>
    </row>
    <row r="117" spans="2:12" ht="21" x14ac:dyDescent="0.25">
      <c r="B117" s="32">
        <v>97</v>
      </c>
      <c r="C117" s="33" t="str">
        <f>[3]Лист1!C98</f>
        <v>Ципролет 200 мг/100 мл р-р для инф 100 мл фл</v>
      </c>
      <c r="D117" s="7" t="s">
        <v>22</v>
      </c>
      <c r="E117" s="33" t="str">
        <f>[3]Лист1!E98</f>
        <v>M30001.</v>
      </c>
      <c r="F117" s="5" t="s">
        <v>23</v>
      </c>
      <c r="G117" s="34">
        <v>558.89</v>
      </c>
      <c r="H117" s="34">
        <f>[3]Лист1!D98</f>
        <v>5</v>
      </c>
      <c r="I117" s="36">
        <f t="shared" si="16"/>
        <v>2794.45</v>
      </c>
      <c r="J117" s="3" t="str">
        <f>[4]Лист1!J83</f>
        <v>Dr.Reddy’s Laboratories LTD, India</v>
      </c>
      <c r="K117" s="16" t="str">
        <f>K112</f>
        <v>непригодные к реализации и медицинскому применению лекарственные средства</v>
      </c>
      <c r="L117" s="4" t="str">
        <f t="shared" si="18"/>
        <v>Разведением содержимого водой в соотношении 1:100 и слив в канализацию</v>
      </c>
    </row>
    <row r="118" spans="2:12" ht="21" x14ac:dyDescent="0.25">
      <c r="B118" s="32">
        <v>98</v>
      </c>
      <c r="C118" s="33" t="str">
        <f>[3]Лист1!C99</f>
        <v>Ципролет 200 мг/100 мл р-р для инф 100 мл фл</v>
      </c>
      <c r="D118" s="7" t="s">
        <v>22</v>
      </c>
      <c r="E118" s="33" t="str">
        <f>[3]Лист1!E99</f>
        <v>M30002</v>
      </c>
      <c r="F118" s="5" t="s">
        <v>23</v>
      </c>
      <c r="G118" s="34">
        <v>558.89</v>
      </c>
      <c r="H118" s="34">
        <f>[3]Лист1!D99</f>
        <v>5</v>
      </c>
      <c r="I118" s="36">
        <f t="shared" si="16"/>
        <v>2794.45</v>
      </c>
      <c r="J118" s="3" t="str">
        <f>[4]Лист1!J84</f>
        <v>Dr.Reddy’s Laboratories LTD, India</v>
      </c>
      <c r="K118" s="16" t="str">
        <f>[4]Лист1!K84</f>
        <v>непригодные к реализации и медицинскому применению лекарственные средства</v>
      </c>
      <c r="L118" s="4" t="str">
        <f t="shared" si="18"/>
        <v>Разведением содержимого водой в соотношении 1:100 и слив в канализацию</v>
      </c>
    </row>
    <row r="119" spans="2:12" ht="21" x14ac:dyDescent="0.25">
      <c r="B119" s="32">
        <v>99</v>
      </c>
      <c r="C119" s="33" t="str">
        <f>[3]Лист1!C100</f>
        <v>Ципролет 200 мг/100 мл р-р для инф 100 мл фл</v>
      </c>
      <c r="D119" s="7" t="s">
        <v>22</v>
      </c>
      <c r="E119" s="33" t="str">
        <f>[3]Лист1!E100</f>
        <v>M30002.</v>
      </c>
      <c r="F119" s="5" t="s">
        <v>23</v>
      </c>
      <c r="G119" s="34">
        <v>558.89</v>
      </c>
      <c r="H119" s="34">
        <f>[3]Лист1!D100</f>
        <v>5</v>
      </c>
      <c r="I119" s="36">
        <f t="shared" si="16"/>
        <v>2794.45</v>
      </c>
      <c r="J119" s="3" t="str">
        <f>[4]Лист1!J85</f>
        <v>Dr.Reddy’s Laboratories LTD, India</v>
      </c>
      <c r="K119" s="16" t="str">
        <f t="shared" ref="K119" si="19">K114</f>
        <v>непригодные к реализации и медицинскому применению лекарственные средства</v>
      </c>
      <c r="L119" s="4" t="str">
        <f t="shared" si="18"/>
        <v>Разведением содержимого водой в соотношении 1:100 и слив в канализацию</v>
      </c>
    </row>
    <row r="120" spans="2:12" ht="15.6" x14ac:dyDescent="0.25">
      <c r="B120" s="32">
        <v>100</v>
      </c>
      <c r="C120" s="29" t="str">
        <f>[3]Лист1!C101</f>
        <v>Ципролет 500 мг №10 таб</v>
      </c>
      <c r="D120" s="7" t="s">
        <v>22</v>
      </c>
      <c r="E120" s="29" t="str">
        <f>[3]Лист1!E101</f>
        <v>B2300139</v>
      </c>
      <c r="F120" s="5" t="s">
        <v>23</v>
      </c>
      <c r="G120" s="34">
        <v>770.23099999999999</v>
      </c>
      <c r="H120" s="34">
        <f>[3]Лист1!D101</f>
        <v>7</v>
      </c>
      <c r="I120" s="36">
        <f t="shared" si="16"/>
        <v>5391.6170000000002</v>
      </c>
      <c r="J120" s="3" t="str">
        <f>[4]Лист1!J86</f>
        <v>Dr.Reddy’s Laboratories LTD, India</v>
      </c>
      <c r="K120" s="16" t="s">
        <v>10</v>
      </c>
      <c r="L120" s="6" t="s">
        <v>25</v>
      </c>
    </row>
    <row r="121" spans="2:12" ht="15.6" x14ac:dyDescent="0.25">
      <c r="B121" s="32">
        <v>101</v>
      </c>
      <c r="C121" s="29" t="str">
        <f>[3]Лист1!C102</f>
        <v>Ципролет 500 мг №10 таб</v>
      </c>
      <c r="D121" s="7" t="s">
        <v>22</v>
      </c>
      <c r="E121" s="29" t="str">
        <f>[3]Лист1!E102</f>
        <v>B2300473</v>
      </c>
      <c r="F121" s="5" t="s">
        <v>23</v>
      </c>
      <c r="G121" s="34">
        <v>770.23099999999999</v>
      </c>
      <c r="H121" s="34">
        <f>[3]Лист1!D102</f>
        <v>7</v>
      </c>
      <c r="I121" s="36">
        <f t="shared" si="16"/>
        <v>5391.6170000000002</v>
      </c>
      <c r="J121" s="3" t="str">
        <f>[4]Лист1!J87</f>
        <v>Dr.Reddy’s Laboratories LTD, India</v>
      </c>
      <c r="K121" s="16" t="s">
        <v>10</v>
      </c>
      <c r="L121" s="6" t="s">
        <v>25</v>
      </c>
    </row>
    <row r="122" spans="2:12" ht="15.6" x14ac:dyDescent="0.25">
      <c r="B122" s="32">
        <v>102</v>
      </c>
      <c r="C122" s="29" t="str">
        <f>[3]Лист1!C103</f>
        <v>Эзмитоп®  крем 150 мл</v>
      </c>
      <c r="D122" s="7" t="s">
        <v>22</v>
      </c>
      <c r="E122" s="29" t="str">
        <f>[3]Лист1!E103</f>
        <v>B4FX19</v>
      </c>
      <c r="F122" s="5" t="s">
        <v>23</v>
      </c>
      <c r="G122" s="34">
        <v>3871.07</v>
      </c>
      <c r="H122" s="34">
        <f>[3]Лист1!D103</f>
        <v>1</v>
      </c>
      <c r="I122" s="36">
        <f t="shared" si="16"/>
        <v>3871.07</v>
      </c>
      <c r="J122" s="3" t="str">
        <f>[4]Лист1!J88</f>
        <v>Dr.Reddy’s Laboratories LTD, India</v>
      </c>
      <c r="K122" s="16" t="s">
        <v>10</v>
      </c>
      <c r="L122" s="6" t="s">
        <v>25</v>
      </c>
    </row>
    <row r="123" spans="2:12" ht="16.2" thickBot="1" x14ac:dyDescent="0.3">
      <c r="B123" s="32">
        <v>103</v>
      </c>
      <c r="C123" s="29" t="str">
        <f>[3]Лист1!C104</f>
        <v>Энам® 2,5 мг №30 табл</v>
      </c>
      <c r="D123" s="7" t="s">
        <v>22</v>
      </c>
      <c r="E123" s="29" t="str">
        <f>[3]Лист1!E104</f>
        <v>B2300205</v>
      </c>
      <c r="F123" s="5" t="s">
        <v>23</v>
      </c>
      <c r="G123" s="34">
        <v>397.08</v>
      </c>
      <c r="H123" s="34">
        <f>[3]Лист1!D104</f>
        <v>3</v>
      </c>
      <c r="I123" s="36">
        <f t="shared" si="16"/>
        <v>1191.24</v>
      </c>
      <c r="J123" s="3" t="str">
        <f>[4]Лист1!J89</f>
        <v>Dr.Reddy’s Laboratories LTD, India</v>
      </c>
      <c r="K123" s="16" t="s">
        <v>10</v>
      </c>
      <c r="L123" s="6" t="s">
        <v>25</v>
      </c>
    </row>
    <row r="124" spans="2:12" ht="16.2" thickBot="1" x14ac:dyDescent="0.35">
      <c r="B124" s="12"/>
      <c r="C124" s="21" t="s">
        <v>27</v>
      </c>
      <c r="D124" s="18"/>
      <c r="E124" s="13"/>
      <c r="F124" s="13"/>
      <c r="G124" s="31"/>
      <c r="H124" s="37">
        <f>SUM(H21:H123)</f>
        <v>45967</v>
      </c>
      <c r="I124" s="22">
        <f>SUM(I21:I123)</f>
        <v>69304708.798999995</v>
      </c>
      <c r="J124" s="15"/>
      <c r="K124" s="13"/>
      <c r="L124" s="14"/>
    </row>
    <row r="125" spans="2:12" ht="14.4" x14ac:dyDescent="0.3">
      <c r="B125"/>
      <c r="C125" s="8"/>
      <c r="D125" s="19"/>
      <c r="E125"/>
      <c r="F125"/>
      <c r="G125" s="28"/>
      <c r="H125" s="24"/>
      <c r="I125" s="9"/>
      <c r="J125"/>
      <c r="K125"/>
      <c r="L125"/>
    </row>
    <row r="126" spans="2:12" ht="14.4" x14ac:dyDescent="0.3">
      <c r="B126"/>
      <c r="C126" s="30" t="s">
        <v>79</v>
      </c>
      <c r="D126" s="19"/>
      <c r="E126"/>
      <c r="F126"/>
      <c r="G126" s="28"/>
      <c r="H126" s="24"/>
      <c r="I126" s="9"/>
      <c r="J126"/>
      <c r="K126"/>
      <c r="L126"/>
    </row>
    <row r="127" spans="2:12" x14ac:dyDescent="0.25">
      <c r="B127" s="44" t="s">
        <v>20</v>
      </c>
      <c r="C127" s="44"/>
      <c r="D127" s="44"/>
      <c r="E127" s="44"/>
      <c r="F127" s="44"/>
      <c r="G127" s="44"/>
      <c r="H127" s="44"/>
      <c r="I127" s="44"/>
      <c r="J127" s="44"/>
      <c r="K127" s="44"/>
      <c r="L127" s="44"/>
    </row>
    <row r="128" spans="2:12" x14ac:dyDescent="0.25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</row>
    <row r="129" spans="2:12" x14ac:dyDescent="0.25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</row>
    <row r="130" spans="2:12" x14ac:dyDescent="0.25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</row>
    <row r="131" spans="2:12" x14ac:dyDescent="0.25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</row>
    <row r="132" spans="2:12" x14ac:dyDescent="0.25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</row>
    <row r="133" spans="2:12" x14ac:dyDescent="0.25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</row>
    <row r="134" spans="2:12" x14ac:dyDescent="0.25">
      <c r="B134" s="43" t="s">
        <v>21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</row>
  </sheetData>
  <sortState xmlns:xlrd2="http://schemas.microsoft.com/office/spreadsheetml/2017/richdata2" ref="C21:M29">
    <sortCondition ref="C21"/>
  </sortState>
  <mergeCells count="22">
    <mergeCell ref="B2:D2"/>
    <mergeCell ref="B18:L18"/>
    <mergeCell ref="K2:L2"/>
    <mergeCell ref="B5:L5"/>
    <mergeCell ref="B15:L15"/>
    <mergeCell ref="D7:L7"/>
    <mergeCell ref="B7:C7"/>
    <mergeCell ref="B8:C8"/>
    <mergeCell ref="D8:L8"/>
    <mergeCell ref="B10:L10"/>
    <mergeCell ref="B11:L11"/>
    <mergeCell ref="B12:L12"/>
    <mergeCell ref="B13:L13"/>
    <mergeCell ref="B14:L14"/>
    <mergeCell ref="B132:L132"/>
    <mergeCell ref="B133:L133"/>
    <mergeCell ref="B134:L134"/>
    <mergeCell ref="B127:L127"/>
    <mergeCell ref="B128:L128"/>
    <mergeCell ref="B129:L129"/>
    <mergeCell ref="B130:L130"/>
    <mergeCell ref="B131:L131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7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2025-12-03T07:56:08Z</dcterms:modified>
</cp:coreProperties>
</file>