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ommerce and Logistic Deaprtment\Уничтожение путём декларирования 2021-2025\2026\1 - 1 кв. 2026 г\"/>
    </mc:Choice>
  </mc:AlternateContent>
  <xr:revisionPtr revIDLastSave="0" documentId="13_ncr:1_{11DDB31E-3DB5-428B-8815-3A2D86B58E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3" i="1" l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12" i="1"/>
  <c r="Q46" i="1"/>
  <c r="Q45" i="1"/>
  <c r="P45" i="1"/>
  <c r="P46" i="1"/>
  <c r="Q37" i="1"/>
  <c r="Q38" i="1"/>
  <c r="Q39" i="1"/>
  <c r="Q40" i="1"/>
  <c r="Q41" i="1"/>
  <c r="Q42" i="1"/>
  <c r="Q43" i="1"/>
  <c r="Q44" i="1"/>
  <c r="Q36" i="1"/>
  <c r="P38" i="1"/>
  <c r="P39" i="1"/>
  <c r="P40" i="1"/>
  <c r="P41" i="1"/>
  <c r="P42" i="1"/>
  <c r="P43" i="1"/>
  <c r="P44" i="1"/>
  <c r="P37" i="1"/>
  <c r="P36" i="1"/>
  <c r="P3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15" i="1"/>
  <c r="T47" i="1" l="1"/>
  <c r="Q47" i="1"/>
  <c r="P47" i="1"/>
</calcChain>
</file>

<file path=xl/sharedStrings.xml><?xml version="1.0" encoding="utf-8"?>
<sst xmlns="http://schemas.openxmlformats.org/spreadsheetml/2006/main" count="254" uniqueCount="101">
  <si>
    <t xml:space="preserve">            </t>
  </si>
  <si>
    <t>ПК-05-ОКЛ-СОП-08-Ф4</t>
  </si>
  <si>
    <t>ТОО "Gedeon Richter KZ" (Гедеон Рихтер КЗ)</t>
  </si>
  <si>
    <t>БИН (130940005326)</t>
  </si>
  <si>
    <t>Номер
по
порядку</t>
  </si>
  <si>
    <t>Артикул</t>
  </si>
  <si>
    <t>Наименование, сорт, марка, размер</t>
  </si>
  <si>
    <t>Серия</t>
  </si>
  <si>
    <t>Срок годности</t>
  </si>
  <si>
    <t>ГТД</t>
  </si>
  <si>
    <t>Единица измерения</t>
  </si>
  <si>
    <t>Код ТНВЭД</t>
  </si>
  <si>
    <t>Вес за ед, кг</t>
  </si>
  <si>
    <t>Вес нетто, кг</t>
  </si>
  <si>
    <t>Вес брутто, кг</t>
  </si>
  <si>
    <t>Количество, уп</t>
  </si>
  <si>
    <t>Цена за уп, в KZT</t>
  </si>
  <si>
    <t>Сумма, в KZT</t>
  </si>
  <si>
    <t>Количество мест</t>
  </si>
  <si>
    <t>RGRT13743860</t>
  </si>
  <si>
    <t>Вермокс таб. 100 мг 6 х 1 (ЕАЭС)</t>
  </si>
  <si>
    <t>F53152A</t>
  </si>
  <si>
    <t>28.02.2030</t>
  </si>
  <si>
    <t>55302/230925/1157614</t>
  </si>
  <si>
    <t>уп</t>
  </si>
  <si>
    <t>RGRT13712130</t>
  </si>
  <si>
    <t>Гроприносин 500 мг 50 таблеток</t>
  </si>
  <si>
    <t>H54094A</t>
  </si>
  <si>
    <t>31.03.2028</t>
  </si>
  <si>
    <t>55302/151025/1170456</t>
  </si>
  <si>
    <t>H54107A</t>
  </si>
  <si>
    <t>55302/201025/1173123</t>
  </si>
  <si>
    <t>RGRT13741570</t>
  </si>
  <si>
    <t>Гроприносин®-Рихтер Сироп, 50 мг/мл 150 мл х 1 (ЕАЭС)</t>
  </si>
  <si>
    <t>F4C046A</t>
  </si>
  <si>
    <t>30.11.2026</t>
  </si>
  <si>
    <t>55302/021025/1163144</t>
  </si>
  <si>
    <t>F4C047A</t>
  </si>
  <si>
    <t>F4C048A</t>
  </si>
  <si>
    <t>F4C052A</t>
  </si>
  <si>
    <t>55302/290925/1161079</t>
  </si>
  <si>
    <t>F4C053A</t>
  </si>
  <si>
    <t>F4C054A</t>
  </si>
  <si>
    <t>F4C055A</t>
  </si>
  <si>
    <t>55302/290925/1161132</t>
  </si>
  <si>
    <t>F4C058A</t>
  </si>
  <si>
    <t>55302/031125/1181657</t>
  </si>
  <si>
    <t>F4C059A</t>
  </si>
  <si>
    <t>F52060A</t>
  </si>
  <si>
    <t>31.01.2027</t>
  </si>
  <si>
    <t>55302/151025/1170384</t>
  </si>
  <si>
    <t>F52066A</t>
  </si>
  <si>
    <t>55302/091025/1167280</t>
  </si>
  <si>
    <t>F52070A</t>
  </si>
  <si>
    <t>55302/131025/1168118</t>
  </si>
  <si>
    <t>F52071A</t>
  </si>
  <si>
    <t>55302/171025/1171706</t>
  </si>
  <si>
    <t>F52073A</t>
  </si>
  <si>
    <t>F58009A</t>
  </si>
  <si>
    <t>31.07.2027</t>
  </si>
  <si>
    <t>55302/121225/1209352</t>
  </si>
  <si>
    <t>F58011A</t>
  </si>
  <si>
    <t>55302/231225/1216789</t>
  </si>
  <si>
    <t>F58012A</t>
  </si>
  <si>
    <t>55302/251225/1219509</t>
  </si>
  <si>
    <t>F58118A</t>
  </si>
  <si>
    <t>55302/121225/1209270</t>
  </si>
  <si>
    <t>F59042A</t>
  </si>
  <si>
    <t>31.08.2027</t>
  </si>
  <si>
    <t>F59043A</t>
  </si>
  <si>
    <t>RGRT86342565</t>
  </si>
  <si>
    <t>Панангин® Форте таблетки, покрытые пленочной оболочкой 316 мг + 280 мг 15 х 4 (ЕАЭС)</t>
  </si>
  <si>
    <t>T54176A</t>
  </si>
  <si>
    <t>55302/041125/1182945</t>
  </si>
  <si>
    <t>RGRT13745170</t>
  </si>
  <si>
    <t>Стопдиар суспензия для приема внутрь, 220 мг/5 мл, 90 мл х 1 (ЕАЭС)</t>
  </si>
  <si>
    <t>F53252A</t>
  </si>
  <si>
    <t>29.02.2028</t>
  </si>
  <si>
    <t>F53253A</t>
  </si>
  <si>
    <t>F53254A</t>
  </si>
  <si>
    <t>55302/201025/1173092</t>
  </si>
  <si>
    <t>F53255A</t>
  </si>
  <si>
    <t>F53256A</t>
  </si>
  <si>
    <t>F54012A</t>
  </si>
  <si>
    <t>55302/231025/1175838</t>
  </si>
  <si>
    <t>F54014A</t>
  </si>
  <si>
    <t>F54015A</t>
  </si>
  <si>
    <t>RGRT13720080</t>
  </si>
  <si>
    <t>Стопдиар® 220 мг/5 мл суспензия 90 мл</t>
  </si>
  <si>
    <t>F52227A</t>
  </si>
  <si>
    <t>31.01.2028</t>
  </si>
  <si>
    <t>RGRT95022165</t>
  </si>
  <si>
    <t>Фторокорт® мазь для наружного применения 0.1% 15 г х 1 (ЕАЭС)</t>
  </si>
  <si>
    <t>G56032E</t>
  </si>
  <si>
    <t>31.05.2027</t>
  </si>
  <si>
    <t>55302/281025/1177716</t>
  </si>
  <si>
    <t>G56033C</t>
  </si>
  <si>
    <t>х</t>
  </si>
  <si>
    <t>Количество мест: (___ (______________) мест (коробов))</t>
  </si>
  <si>
    <t>Финансовый директор</t>
  </si>
  <si>
    <t>часть места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</si>
</sst>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"/>
    <numFmt numFmtId="166" formatCode="0.0000"/>
  </numFmts>
  <fonts count="7" x14ac:knownFonts="1">
    <font>
      <sz val="8"/>
      <name val="Arial"/>
    </font>
    <font>
      <sz val="8"/>
      <name val="Arial"/>
      <family val="2"/>
    </font>
    <font>
      <sz val="10"/>
      <color rgb="FF000000"/>
      <name val="Times New Roman"/>
      <charset val="204"/>
    </font>
    <font>
      <b/>
      <sz val="10"/>
      <color rgb="FF000000"/>
      <name val="Times New Roman"/>
      <charset val="204"/>
    </font>
    <font>
      <b/>
      <sz val="10"/>
      <name val="Times New Roman"/>
      <charset val="204"/>
    </font>
    <font>
      <b/>
      <sz val="8"/>
      <name val="Arial"/>
      <family val="2"/>
    </font>
    <font>
      <b/>
      <sz val="6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0" fillId="0" borderId="10" xfId="0" applyBorder="1" applyAlignment="1">
      <alignment horizontal="right"/>
    </xf>
    <xf numFmtId="0" fontId="5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1" fontId="1" fillId="0" borderId="5" xfId="0" applyNumberFormat="1" applyFont="1" applyBorder="1" applyAlignment="1">
      <alignment horizontal="center" wrapText="1"/>
    </xf>
    <xf numFmtId="166" fontId="1" fillId="0" borderId="5" xfId="0" applyNumberFormat="1" applyFont="1" applyBorder="1" applyAlignment="1">
      <alignment horizontal="right" wrapText="1"/>
    </xf>
    <xf numFmtId="4" fontId="1" fillId="0" borderId="5" xfId="0" applyNumberFormat="1" applyFont="1" applyBorder="1" applyAlignment="1">
      <alignment horizontal="right" wrapText="1"/>
    </xf>
    <xf numFmtId="0" fontId="1" fillId="0" borderId="5" xfId="0" applyFont="1" applyBorder="1" applyAlignment="1">
      <alignment horizontal="left" wrapText="1"/>
    </xf>
    <xf numFmtId="0" fontId="5" fillId="0" borderId="11" xfId="0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4" fontId="5" fillId="0" borderId="5" xfId="0" applyNumberFormat="1" applyFont="1" applyBorder="1" applyAlignment="1">
      <alignment horizontal="right" wrapText="1"/>
    </xf>
    <xf numFmtId="0" fontId="5" fillId="0" borderId="2" xfId="0" applyFont="1" applyBorder="1" applyAlignment="1">
      <alignment horizontal="left"/>
    </xf>
    <xf numFmtId="0" fontId="6" fillId="0" borderId="0" xfId="0" applyFont="1" applyAlignment="1">
      <alignment horizontal="center" vertical="top"/>
    </xf>
    <xf numFmtId="0" fontId="1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right" wrapText="1"/>
    </xf>
    <xf numFmtId="165" fontId="1" fillId="0" borderId="5" xfId="0" applyNumberFormat="1" applyFont="1" applyBorder="1" applyAlignment="1">
      <alignment horizontal="right" wrapText="1"/>
    </xf>
    <xf numFmtId="165" fontId="5" fillId="0" borderId="5" xfId="0" applyNumberFormat="1" applyFont="1" applyBorder="1" applyAlignment="1">
      <alignment horizontal="right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1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left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right" wrapText="1"/>
    </xf>
    <xf numFmtId="164" fontId="5" fillId="0" borderId="8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1</xdr:row>
      <xdr:rowOff>28575</xdr:rowOff>
    </xdr:from>
    <xdr:to>
      <xdr:col>9</xdr:col>
      <xdr:colOff>0</xdr:colOff>
      <xdr:row>2</xdr:row>
      <xdr:rowOff>228600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U56"/>
  <sheetViews>
    <sheetView tabSelected="1" topLeftCell="G7" workbookViewId="0">
      <selection activeCell="Y22" sqref="Y22"/>
    </sheetView>
  </sheetViews>
  <sheetFormatPr defaultColWidth="10.5" defaultRowHeight="11.45" customHeight="1" x14ac:dyDescent="0.2"/>
  <cols>
    <col min="1" max="2" width="4.1640625" style="1" customWidth="1"/>
    <col min="3" max="8" width="3.5" style="1" customWidth="1"/>
    <col min="9" max="9" width="33.83203125" style="1" customWidth="1"/>
    <col min="10" max="10" width="14.1640625" style="1" customWidth="1"/>
    <col min="11" max="11" width="12.5" style="1" customWidth="1"/>
    <col min="12" max="12" width="20.5" style="1" bestFit="1" customWidth="1"/>
    <col min="13" max="13" width="18.5" style="1" bestFit="1" customWidth="1"/>
    <col min="14" max="14" width="11" style="1" bestFit="1" customWidth="1"/>
    <col min="15" max="15" width="7.6640625" style="1" customWidth="1"/>
    <col min="16" max="16" width="12" style="44" bestFit="1" customWidth="1"/>
    <col min="17" max="17" width="13.1640625" style="44" bestFit="1" customWidth="1"/>
    <col min="18" max="18" width="14.1640625" style="1" bestFit="1" customWidth="1"/>
    <col min="19" max="19" width="16.5" style="1" bestFit="1" customWidth="1"/>
    <col min="20" max="20" width="12.83203125" style="1" bestFit="1" customWidth="1"/>
    <col min="21" max="21" width="15.5" style="1" bestFit="1" customWidth="1"/>
  </cols>
  <sheetData>
    <row r="1" spans="1:21" ht="10.9" customHeight="1" x14ac:dyDescent="0.2"/>
    <row r="2" spans="1:21" s="1" customFormat="1" ht="18" customHeight="1" x14ac:dyDescent="0.2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7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spans="1:21" s="1" customFormat="1" ht="22.15" customHeight="1" x14ac:dyDescent="0.2">
      <c r="A3" s="38"/>
      <c r="B3" s="39"/>
      <c r="C3" s="39"/>
      <c r="D3" s="39"/>
      <c r="E3" s="39"/>
      <c r="F3" s="39"/>
      <c r="G3" s="39"/>
      <c r="H3" s="39"/>
      <c r="I3" s="39"/>
      <c r="J3" s="39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</row>
    <row r="4" spans="1:21" s="1" customFormat="1" ht="16.899999999999999" customHeight="1" x14ac:dyDescent="0.2">
      <c r="A4" s="41" t="s">
        <v>1</v>
      </c>
      <c r="B4" s="41"/>
      <c r="C4" s="41"/>
      <c r="D4" s="41"/>
      <c r="E4" s="41"/>
      <c r="F4" s="41"/>
      <c r="G4" s="41"/>
      <c r="H4" s="41"/>
      <c r="I4" s="41"/>
      <c r="J4" s="41"/>
      <c r="K4" s="42"/>
      <c r="L4" s="42"/>
      <c r="M4" s="42"/>
      <c r="N4" s="42"/>
      <c r="O4" s="42"/>
      <c r="P4" s="42"/>
      <c r="Q4" s="42"/>
      <c r="R4" s="42"/>
      <c r="S4" s="42"/>
      <c r="T4" s="42"/>
      <c r="U4" s="19"/>
    </row>
    <row r="5" spans="1:21" ht="10.9" customHeight="1" x14ac:dyDescent="0.2"/>
    <row r="6" spans="1:21" ht="13.15" customHeight="1" x14ac:dyDescent="0.2">
      <c r="B6" s="43" t="s">
        <v>2</v>
      </c>
      <c r="C6" s="43"/>
      <c r="D6" s="43"/>
      <c r="E6" s="43"/>
      <c r="F6" s="43"/>
      <c r="G6" s="43"/>
      <c r="H6" s="43"/>
      <c r="I6" s="43"/>
      <c r="J6" s="43"/>
    </row>
    <row r="7" spans="1:21" ht="13.15" customHeight="1" x14ac:dyDescent="0.2">
      <c r="B7" s="2" t="s">
        <v>3</v>
      </c>
    </row>
    <row r="8" spans="1:21" ht="13.15" customHeight="1" x14ac:dyDescent="0.2"/>
    <row r="9" spans="1:21" ht="10.9" customHeight="1" x14ac:dyDescent="0.2"/>
    <row r="10" spans="1:21" s="3" customFormat="1" ht="16.899999999999999" customHeight="1" x14ac:dyDescent="0.2">
      <c r="A10" s="31" t="s">
        <v>4</v>
      </c>
      <c r="B10" s="31"/>
      <c r="C10" s="29" t="s">
        <v>5</v>
      </c>
      <c r="D10" s="29"/>
      <c r="E10" s="29"/>
      <c r="F10" s="29"/>
      <c r="G10" s="29"/>
      <c r="H10" s="29"/>
      <c r="I10" s="31" t="s">
        <v>6</v>
      </c>
      <c r="J10" s="31" t="s">
        <v>7</v>
      </c>
      <c r="K10" s="31" t="s">
        <v>8</v>
      </c>
      <c r="L10" s="29" t="s">
        <v>9</v>
      </c>
      <c r="M10" s="31" t="s">
        <v>10</v>
      </c>
      <c r="N10" s="29" t="s">
        <v>11</v>
      </c>
      <c r="O10" s="29" t="s">
        <v>12</v>
      </c>
      <c r="P10" s="45" t="s">
        <v>13</v>
      </c>
      <c r="Q10" s="45" t="s">
        <v>14</v>
      </c>
      <c r="R10" s="31" t="s">
        <v>15</v>
      </c>
      <c r="S10" s="31" t="s">
        <v>16</v>
      </c>
      <c r="T10" s="29" t="s">
        <v>17</v>
      </c>
      <c r="U10" s="33" t="s">
        <v>18</v>
      </c>
    </row>
    <row r="11" spans="1:21" s="3" customFormat="1" ht="16.149999999999999" customHeight="1" x14ac:dyDescent="0.2">
      <c r="A11" s="32"/>
      <c r="B11" s="34"/>
      <c r="C11" s="30"/>
      <c r="D11" s="35"/>
      <c r="E11" s="35"/>
      <c r="F11" s="35"/>
      <c r="G11" s="35"/>
      <c r="H11" s="35"/>
      <c r="I11" s="32"/>
      <c r="J11" s="32"/>
      <c r="K11" s="32"/>
      <c r="L11" s="32"/>
      <c r="M11" s="32"/>
      <c r="N11" s="30"/>
      <c r="O11" s="30"/>
      <c r="P11" s="46"/>
      <c r="Q11" s="46"/>
      <c r="R11" s="32"/>
      <c r="S11" s="32"/>
      <c r="T11" s="32"/>
      <c r="U11" s="33"/>
    </row>
    <row r="12" spans="1:21" s="4" customFormat="1" ht="10.9" customHeight="1" x14ac:dyDescent="0.2">
      <c r="A12" s="27">
        <v>1</v>
      </c>
      <c r="B12" s="27"/>
      <c r="C12" s="28" t="s">
        <v>19</v>
      </c>
      <c r="D12" s="28"/>
      <c r="E12" s="28"/>
      <c r="F12" s="28"/>
      <c r="G12" s="28"/>
      <c r="H12" s="28"/>
      <c r="I12" s="12" t="s">
        <v>20</v>
      </c>
      <c r="J12" s="7" t="s">
        <v>21</v>
      </c>
      <c r="K12" s="7" t="s">
        <v>22</v>
      </c>
      <c r="L12" s="8" t="s">
        <v>23</v>
      </c>
      <c r="M12" s="7" t="s">
        <v>24</v>
      </c>
      <c r="N12" s="9">
        <v>3004900002</v>
      </c>
      <c r="O12" s="10">
        <v>7.0000000000000001E-3</v>
      </c>
      <c r="P12" s="47">
        <v>7.0000000000000007E-2</v>
      </c>
      <c r="Q12" s="47">
        <v>0.105</v>
      </c>
      <c r="R12" s="21">
        <v>10</v>
      </c>
      <c r="S12" s="11">
        <v>7790.59</v>
      </c>
      <c r="T12" s="11">
        <f>R12*S12</f>
        <v>77905.899999999994</v>
      </c>
      <c r="U12" s="18">
        <v>1</v>
      </c>
    </row>
    <row r="13" spans="1:21" s="4" customFormat="1" ht="10.9" customHeight="1" x14ac:dyDescent="0.2">
      <c r="A13" s="27">
        <v>2</v>
      </c>
      <c r="B13" s="27"/>
      <c r="C13" s="28" t="s">
        <v>25</v>
      </c>
      <c r="D13" s="28"/>
      <c r="E13" s="28"/>
      <c r="F13" s="28"/>
      <c r="G13" s="28"/>
      <c r="H13" s="28"/>
      <c r="I13" s="12" t="s">
        <v>26</v>
      </c>
      <c r="J13" s="7" t="s">
        <v>27</v>
      </c>
      <c r="K13" s="7" t="s">
        <v>28</v>
      </c>
      <c r="L13" s="8" t="s">
        <v>29</v>
      </c>
      <c r="M13" s="7" t="s">
        <v>24</v>
      </c>
      <c r="N13" s="9">
        <v>3004900002</v>
      </c>
      <c r="O13" s="10">
        <v>6.8199999999999997E-2</v>
      </c>
      <c r="P13" s="47">
        <v>0.34100000000000003</v>
      </c>
      <c r="Q13" s="47">
        <v>0.39439999999999997</v>
      </c>
      <c r="R13" s="21">
        <v>5</v>
      </c>
      <c r="S13" s="11">
        <v>4280.08</v>
      </c>
      <c r="T13" s="11">
        <f t="shared" ref="T13:T46" si="0">R13*S13</f>
        <v>21400.400000000001</v>
      </c>
      <c r="U13" s="18" t="s">
        <v>100</v>
      </c>
    </row>
    <row r="14" spans="1:21" s="4" customFormat="1" ht="10.9" customHeight="1" x14ac:dyDescent="0.2">
      <c r="A14" s="27">
        <v>3</v>
      </c>
      <c r="B14" s="27"/>
      <c r="C14" s="28" t="s">
        <v>25</v>
      </c>
      <c r="D14" s="28"/>
      <c r="E14" s="28"/>
      <c r="F14" s="28"/>
      <c r="G14" s="28"/>
      <c r="H14" s="28"/>
      <c r="I14" s="12" t="s">
        <v>26</v>
      </c>
      <c r="J14" s="7" t="s">
        <v>30</v>
      </c>
      <c r="K14" s="7" t="s">
        <v>28</v>
      </c>
      <c r="L14" s="8" t="s">
        <v>31</v>
      </c>
      <c r="M14" s="7" t="s">
        <v>24</v>
      </c>
      <c r="N14" s="9">
        <v>3004900002</v>
      </c>
      <c r="O14" s="10">
        <v>6.8199999999999997E-2</v>
      </c>
      <c r="P14" s="47">
        <v>6.8199999999999997E-2</v>
      </c>
      <c r="Q14" s="47">
        <v>7.8799999999999995E-2</v>
      </c>
      <c r="R14" s="21">
        <v>1</v>
      </c>
      <c r="S14" s="11">
        <v>4280.07</v>
      </c>
      <c r="T14" s="11">
        <f t="shared" si="0"/>
        <v>4280.07</v>
      </c>
      <c r="U14" s="18" t="s">
        <v>100</v>
      </c>
    </row>
    <row r="15" spans="1:21" s="4" customFormat="1" ht="22.15" customHeight="1" x14ac:dyDescent="0.2">
      <c r="A15" s="27">
        <v>4</v>
      </c>
      <c r="B15" s="27"/>
      <c r="C15" s="28" t="s">
        <v>32</v>
      </c>
      <c r="D15" s="28"/>
      <c r="E15" s="28"/>
      <c r="F15" s="28"/>
      <c r="G15" s="28"/>
      <c r="H15" s="28"/>
      <c r="I15" s="12" t="s">
        <v>33</v>
      </c>
      <c r="J15" s="7" t="s">
        <v>34</v>
      </c>
      <c r="K15" s="7" t="s">
        <v>35</v>
      </c>
      <c r="L15" s="8" t="s">
        <v>36</v>
      </c>
      <c r="M15" s="7" t="s">
        <v>24</v>
      </c>
      <c r="N15" s="9">
        <v>3004900002</v>
      </c>
      <c r="O15" s="10">
        <v>0.34</v>
      </c>
      <c r="P15" s="47">
        <f t="shared" ref="P15:P46" si="1">O15*R15</f>
        <v>0.68</v>
      </c>
      <c r="Q15" s="47">
        <f>0.3831*R15</f>
        <v>0.76619999999999999</v>
      </c>
      <c r="R15" s="21">
        <v>2</v>
      </c>
      <c r="S15" s="11">
        <v>3256.94</v>
      </c>
      <c r="T15" s="11">
        <f t="shared" si="0"/>
        <v>6513.88</v>
      </c>
      <c r="U15" s="18" t="s">
        <v>100</v>
      </c>
    </row>
    <row r="16" spans="1:21" s="4" customFormat="1" ht="22.15" customHeight="1" x14ac:dyDescent="0.2">
      <c r="A16" s="27">
        <v>5</v>
      </c>
      <c r="B16" s="27"/>
      <c r="C16" s="28" t="s">
        <v>32</v>
      </c>
      <c r="D16" s="28"/>
      <c r="E16" s="28"/>
      <c r="F16" s="28"/>
      <c r="G16" s="28"/>
      <c r="H16" s="28"/>
      <c r="I16" s="12" t="s">
        <v>33</v>
      </c>
      <c r="J16" s="7" t="s">
        <v>37</v>
      </c>
      <c r="K16" s="7" t="s">
        <v>35</v>
      </c>
      <c r="L16" s="8" t="s">
        <v>36</v>
      </c>
      <c r="M16" s="7" t="s">
        <v>24</v>
      </c>
      <c r="N16" s="9">
        <v>3004900002</v>
      </c>
      <c r="O16" s="10">
        <v>0.34</v>
      </c>
      <c r="P16" s="47">
        <f t="shared" si="1"/>
        <v>1.7000000000000002</v>
      </c>
      <c r="Q16" s="47">
        <f t="shared" ref="Q16:Q34" si="2">0.3831*R16</f>
        <v>1.9155</v>
      </c>
      <c r="R16" s="21">
        <v>5</v>
      </c>
      <c r="S16" s="11">
        <v>3256.94</v>
      </c>
      <c r="T16" s="11">
        <f t="shared" si="0"/>
        <v>16284.7</v>
      </c>
      <c r="U16" s="18">
        <v>1</v>
      </c>
    </row>
    <row r="17" spans="1:21" s="4" customFormat="1" ht="22.15" customHeight="1" x14ac:dyDescent="0.2">
      <c r="A17" s="27">
        <v>6</v>
      </c>
      <c r="B17" s="27"/>
      <c r="C17" s="28" t="s">
        <v>32</v>
      </c>
      <c r="D17" s="28"/>
      <c r="E17" s="28"/>
      <c r="F17" s="28"/>
      <c r="G17" s="28"/>
      <c r="H17" s="28"/>
      <c r="I17" s="12" t="s">
        <v>33</v>
      </c>
      <c r="J17" s="7" t="s">
        <v>38</v>
      </c>
      <c r="K17" s="7" t="s">
        <v>35</v>
      </c>
      <c r="L17" s="8" t="s">
        <v>36</v>
      </c>
      <c r="M17" s="7" t="s">
        <v>24</v>
      </c>
      <c r="N17" s="9">
        <v>3004900002</v>
      </c>
      <c r="O17" s="10">
        <v>0.34</v>
      </c>
      <c r="P17" s="47">
        <f t="shared" si="1"/>
        <v>1.36</v>
      </c>
      <c r="Q17" s="47">
        <f t="shared" si="2"/>
        <v>1.5324</v>
      </c>
      <c r="R17" s="21">
        <v>4</v>
      </c>
      <c r="S17" s="11">
        <v>3256.94</v>
      </c>
      <c r="T17" s="11">
        <f t="shared" si="0"/>
        <v>13027.76</v>
      </c>
      <c r="U17" s="18" t="s">
        <v>100</v>
      </c>
    </row>
    <row r="18" spans="1:21" s="4" customFormat="1" ht="22.15" customHeight="1" x14ac:dyDescent="0.2">
      <c r="A18" s="27">
        <v>7</v>
      </c>
      <c r="B18" s="27"/>
      <c r="C18" s="28" t="s">
        <v>32</v>
      </c>
      <c r="D18" s="28"/>
      <c r="E18" s="28"/>
      <c r="F18" s="28"/>
      <c r="G18" s="28"/>
      <c r="H18" s="28"/>
      <c r="I18" s="12" t="s">
        <v>33</v>
      </c>
      <c r="J18" s="7" t="s">
        <v>39</v>
      </c>
      <c r="K18" s="7" t="s">
        <v>35</v>
      </c>
      <c r="L18" s="8" t="s">
        <v>40</v>
      </c>
      <c r="M18" s="7" t="s">
        <v>24</v>
      </c>
      <c r="N18" s="9">
        <v>3004900002</v>
      </c>
      <c r="O18" s="10">
        <v>0.34</v>
      </c>
      <c r="P18" s="47">
        <f t="shared" si="1"/>
        <v>3.74</v>
      </c>
      <c r="Q18" s="47">
        <f t="shared" si="2"/>
        <v>4.2141000000000002</v>
      </c>
      <c r="R18" s="21">
        <v>11</v>
      </c>
      <c r="S18" s="11">
        <v>3256.94</v>
      </c>
      <c r="T18" s="11">
        <f t="shared" si="0"/>
        <v>35826.340000000004</v>
      </c>
      <c r="U18" s="20">
        <v>1</v>
      </c>
    </row>
    <row r="19" spans="1:21" s="4" customFormat="1" ht="22.15" customHeight="1" x14ac:dyDescent="0.2">
      <c r="A19" s="27">
        <v>8</v>
      </c>
      <c r="B19" s="27"/>
      <c r="C19" s="28" t="s">
        <v>32</v>
      </c>
      <c r="D19" s="28"/>
      <c r="E19" s="28"/>
      <c r="F19" s="28"/>
      <c r="G19" s="28"/>
      <c r="H19" s="28"/>
      <c r="I19" s="12" t="s">
        <v>33</v>
      </c>
      <c r="J19" s="7" t="s">
        <v>41</v>
      </c>
      <c r="K19" s="7" t="s">
        <v>35</v>
      </c>
      <c r="L19" s="8" t="s">
        <v>40</v>
      </c>
      <c r="M19" s="7" t="s">
        <v>24</v>
      </c>
      <c r="N19" s="9">
        <v>3004900002</v>
      </c>
      <c r="O19" s="10">
        <v>0.34</v>
      </c>
      <c r="P19" s="47">
        <f t="shared" si="1"/>
        <v>3.74</v>
      </c>
      <c r="Q19" s="47">
        <f t="shared" si="2"/>
        <v>4.2141000000000002</v>
      </c>
      <c r="R19" s="21">
        <v>11</v>
      </c>
      <c r="S19" s="11">
        <v>3256.94</v>
      </c>
      <c r="T19" s="11">
        <f t="shared" si="0"/>
        <v>35826.340000000004</v>
      </c>
      <c r="U19" s="20">
        <v>1</v>
      </c>
    </row>
    <row r="20" spans="1:21" s="4" customFormat="1" ht="22.15" customHeight="1" x14ac:dyDescent="0.2">
      <c r="A20" s="27">
        <v>9</v>
      </c>
      <c r="B20" s="27"/>
      <c r="C20" s="28" t="s">
        <v>32</v>
      </c>
      <c r="D20" s="28"/>
      <c r="E20" s="28"/>
      <c r="F20" s="28"/>
      <c r="G20" s="28"/>
      <c r="H20" s="28"/>
      <c r="I20" s="12" t="s">
        <v>33</v>
      </c>
      <c r="J20" s="7" t="s">
        <v>42</v>
      </c>
      <c r="K20" s="7" t="s">
        <v>35</v>
      </c>
      <c r="L20" s="8" t="s">
        <v>40</v>
      </c>
      <c r="M20" s="7" t="s">
        <v>24</v>
      </c>
      <c r="N20" s="9">
        <v>3004900002</v>
      </c>
      <c r="O20" s="10">
        <v>0.34</v>
      </c>
      <c r="P20" s="47">
        <f t="shared" si="1"/>
        <v>3.06</v>
      </c>
      <c r="Q20" s="47">
        <f t="shared" si="2"/>
        <v>3.4478999999999997</v>
      </c>
      <c r="R20" s="21">
        <v>9</v>
      </c>
      <c r="S20" s="11">
        <v>3256.94</v>
      </c>
      <c r="T20" s="11">
        <f t="shared" si="0"/>
        <v>29312.46</v>
      </c>
      <c r="U20" s="20" t="s">
        <v>100</v>
      </c>
    </row>
    <row r="21" spans="1:21" s="4" customFormat="1" ht="22.15" customHeight="1" x14ac:dyDescent="0.2">
      <c r="A21" s="27">
        <v>10</v>
      </c>
      <c r="B21" s="27"/>
      <c r="C21" s="28" t="s">
        <v>32</v>
      </c>
      <c r="D21" s="28"/>
      <c r="E21" s="28"/>
      <c r="F21" s="28"/>
      <c r="G21" s="28"/>
      <c r="H21" s="28"/>
      <c r="I21" s="12" t="s">
        <v>33</v>
      </c>
      <c r="J21" s="7" t="s">
        <v>43</v>
      </c>
      <c r="K21" s="7" t="s">
        <v>35</v>
      </c>
      <c r="L21" s="8" t="s">
        <v>44</v>
      </c>
      <c r="M21" s="7" t="s">
        <v>24</v>
      </c>
      <c r="N21" s="9">
        <v>3004900002</v>
      </c>
      <c r="O21" s="10">
        <v>0.34</v>
      </c>
      <c r="P21" s="47">
        <f t="shared" si="1"/>
        <v>0.34</v>
      </c>
      <c r="Q21" s="47">
        <f t="shared" si="2"/>
        <v>0.3831</v>
      </c>
      <c r="R21" s="21">
        <v>1</v>
      </c>
      <c r="S21" s="11">
        <v>3256.94</v>
      </c>
      <c r="T21" s="11">
        <f t="shared" si="0"/>
        <v>3256.94</v>
      </c>
      <c r="U21" s="20" t="s">
        <v>100</v>
      </c>
    </row>
    <row r="22" spans="1:21" s="4" customFormat="1" ht="22.15" customHeight="1" x14ac:dyDescent="0.2">
      <c r="A22" s="27">
        <v>11</v>
      </c>
      <c r="B22" s="27"/>
      <c r="C22" s="28" t="s">
        <v>32</v>
      </c>
      <c r="D22" s="28"/>
      <c r="E22" s="28"/>
      <c r="F22" s="28"/>
      <c r="G22" s="28"/>
      <c r="H22" s="28"/>
      <c r="I22" s="12" t="s">
        <v>33</v>
      </c>
      <c r="J22" s="7" t="s">
        <v>45</v>
      </c>
      <c r="K22" s="7" t="s">
        <v>35</v>
      </c>
      <c r="L22" s="8" t="s">
        <v>46</v>
      </c>
      <c r="M22" s="7" t="s">
        <v>24</v>
      </c>
      <c r="N22" s="9">
        <v>3004900002</v>
      </c>
      <c r="O22" s="10">
        <v>0.34</v>
      </c>
      <c r="P22" s="47">
        <f t="shared" si="1"/>
        <v>2.04</v>
      </c>
      <c r="Q22" s="47">
        <f t="shared" si="2"/>
        <v>2.2986</v>
      </c>
      <c r="R22" s="21">
        <v>6</v>
      </c>
      <c r="S22" s="11">
        <v>3256.94</v>
      </c>
      <c r="T22" s="11">
        <f t="shared" si="0"/>
        <v>19541.64</v>
      </c>
      <c r="U22" s="20" t="s">
        <v>100</v>
      </c>
    </row>
    <row r="23" spans="1:21" s="4" customFormat="1" ht="22.15" customHeight="1" x14ac:dyDescent="0.2">
      <c r="A23" s="27">
        <v>12</v>
      </c>
      <c r="B23" s="27"/>
      <c r="C23" s="28" t="s">
        <v>32</v>
      </c>
      <c r="D23" s="28"/>
      <c r="E23" s="28"/>
      <c r="F23" s="28"/>
      <c r="G23" s="28"/>
      <c r="H23" s="28"/>
      <c r="I23" s="12" t="s">
        <v>33</v>
      </c>
      <c r="J23" s="7" t="s">
        <v>47</v>
      </c>
      <c r="K23" s="7" t="s">
        <v>35</v>
      </c>
      <c r="L23" s="8" t="s">
        <v>46</v>
      </c>
      <c r="M23" s="7" t="s">
        <v>24</v>
      </c>
      <c r="N23" s="9">
        <v>3004900002</v>
      </c>
      <c r="O23" s="10">
        <v>0.34</v>
      </c>
      <c r="P23" s="47">
        <f t="shared" si="1"/>
        <v>1.36</v>
      </c>
      <c r="Q23" s="47">
        <f t="shared" si="2"/>
        <v>1.5324</v>
      </c>
      <c r="R23" s="21">
        <v>4</v>
      </c>
      <c r="S23" s="11">
        <v>3256.94</v>
      </c>
      <c r="T23" s="11">
        <f t="shared" si="0"/>
        <v>13027.76</v>
      </c>
      <c r="U23" s="20" t="s">
        <v>100</v>
      </c>
    </row>
    <row r="24" spans="1:21" s="4" customFormat="1" ht="22.15" customHeight="1" x14ac:dyDescent="0.2">
      <c r="A24" s="27">
        <v>13</v>
      </c>
      <c r="B24" s="27"/>
      <c r="C24" s="28" t="s">
        <v>32</v>
      </c>
      <c r="D24" s="28"/>
      <c r="E24" s="28"/>
      <c r="F24" s="28"/>
      <c r="G24" s="28"/>
      <c r="H24" s="28"/>
      <c r="I24" s="12" t="s">
        <v>33</v>
      </c>
      <c r="J24" s="7" t="s">
        <v>48</v>
      </c>
      <c r="K24" s="7" t="s">
        <v>49</v>
      </c>
      <c r="L24" s="8" t="s">
        <v>50</v>
      </c>
      <c r="M24" s="7" t="s">
        <v>24</v>
      </c>
      <c r="N24" s="9">
        <v>3004900002</v>
      </c>
      <c r="O24" s="10">
        <v>0.34</v>
      </c>
      <c r="P24" s="47">
        <f t="shared" si="1"/>
        <v>4.08</v>
      </c>
      <c r="Q24" s="47">
        <f t="shared" si="2"/>
        <v>4.5972</v>
      </c>
      <c r="R24" s="21">
        <v>12</v>
      </c>
      <c r="S24" s="11">
        <v>3256.94</v>
      </c>
      <c r="T24" s="11">
        <f t="shared" si="0"/>
        <v>39083.279999999999</v>
      </c>
      <c r="U24" s="20">
        <v>1</v>
      </c>
    </row>
    <row r="25" spans="1:21" s="4" customFormat="1" ht="22.15" customHeight="1" x14ac:dyDescent="0.2">
      <c r="A25" s="27">
        <v>14</v>
      </c>
      <c r="B25" s="27"/>
      <c r="C25" s="28" t="s">
        <v>32</v>
      </c>
      <c r="D25" s="28"/>
      <c r="E25" s="28"/>
      <c r="F25" s="28"/>
      <c r="G25" s="28"/>
      <c r="H25" s="28"/>
      <c r="I25" s="12" t="s">
        <v>33</v>
      </c>
      <c r="J25" s="7" t="s">
        <v>51</v>
      </c>
      <c r="K25" s="7" t="s">
        <v>49</v>
      </c>
      <c r="L25" s="8" t="s">
        <v>52</v>
      </c>
      <c r="M25" s="7" t="s">
        <v>24</v>
      </c>
      <c r="N25" s="9">
        <v>3004900002</v>
      </c>
      <c r="O25" s="10">
        <v>0.34</v>
      </c>
      <c r="P25" s="47">
        <f t="shared" si="1"/>
        <v>2.04</v>
      </c>
      <c r="Q25" s="47">
        <f t="shared" si="2"/>
        <v>2.2986</v>
      </c>
      <c r="R25" s="21">
        <v>6</v>
      </c>
      <c r="S25" s="11">
        <v>3256.94</v>
      </c>
      <c r="T25" s="11">
        <f t="shared" si="0"/>
        <v>19541.64</v>
      </c>
      <c r="U25" s="20">
        <v>1</v>
      </c>
    </row>
    <row r="26" spans="1:21" s="4" customFormat="1" ht="22.15" customHeight="1" x14ac:dyDescent="0.2">
      <c r="A26" s="27">
        <v>15</v>
      </c>
      <c r="B26" s="27"/>
      <c r="C26" s="28" t="s">
        <v>32</v>
      </c>
      <c r="D26" s="28"/>
      <c r="E26" s="28"/>
      <c r="F26" s="28"/>
      <c r="G26" s="28"/>
      <c r="H26" s="28"/>
      <c r="I26" s="12" t="s">
        <v>33</v>
      </c>
      <c r="J26" s="7" t="s">
        <v>53</v>
      </c>
      <c r="K26" s="7" t="s">
        <v>49</v>
      </c>
      <c r="L26" s="8" t="s">
        <v>54</v>
      </c>
      <c r="M26" s="7" t="s">
        <v>24</v>
      </c>
      <c r="N26" s="9">
        <v>3004900002</v>
      </c>
      <c r="O26" s="10">
        <v>0.34</v>
      </c>
      <c r="P26" s="47">
        <f t="shared" si="1"/>
        <v>1.02</v>
      </c>
      <c r="Q26" s="47">
        <f t="shared" si="2"/>
        <v>1.1493</v>
      </c>
      <c r="R26" s="21">
        <v>3</v>
      </c>
      <c r="S26" s="11">
        <v>3256.94</v>
      </c>
      <c r="T26" s="11">
        <f t="shared" si="0"/>
        <v>9770.82</v>
      </c>
      <c r="U26" s="20" t="s">
        <v>100</v>
      </c>
    </row>
    <row r="27" spans="1:21" s="4" customFormat="1" ht="22.15" customHeight="1" x14ac:dyDescent="0.2">
      <c r="A27" s="27">
        <v>16</v>
      </c>
      <c r="B27" s="27"/>
      <c r="C27" s="28" t="s">
        <v>32</v>
      </c>
      <c r="D27" s="28"/>
      <c r="E27" s="28"/>
      <c r="F27" s="28"/>
      <c r="G27" s="28"/>
      <c r="H27" s="28"/>
      <c r="I27" s="12" t="s">
        <v>33</v>
      </c>
      <c r="J27" s="7" t="s">
        <v>55</v>
      </c>
      <c r="K27" s="7" t="s">
        <v>49</v>
      </c>
      <c r="L27" s="8" t="s">
        <v>56</v>
      </c>
      <c r="M27" s="7" t="s">
        <v>24</v>
      </c>
      <c r="N27" s="9">
        <v>3004900002</v>
      </c>
      <c r="O27" s="10">
        <v>0.34</v>
      </c>
      <c r="P27" s="47">
        <f t="shared" si="1"/>
        <v>0.34</v>
      </c>
      <c r="Q27" s="47">
        <f t="shared" si="2"/>
        <v>0.3831</v>
      </c>
      <c r="R27" s="21">
        <v>1</v>
      </c>
      <c r="S27" s="11">
        <v>3256.94</v>
      </c>
      <c r="T27" s="11">
        <f t="shared" si="0"/>
        <v>3256.94</v>
      </c>
      <c r="U27" s="20" t="s">
        <v>100</v>
      </c>
    </row>
    <row r="28" spans="1:21" s="4" customFormat="1" ht="22.15" customHeight="1" x14ac:dyDescent="0.2">
      <c r="A28" s="27">
        <v>17</v>
      </c>
      <c r="B28" s="27"/>
      <c r="C28" s="28" t="s">
        <v>32</v>
      </c>
      <c r="D28" s="28"/>
      <c r="E28" s="28"/>
      <c r="F28" s="28"/>
      <c r="G28" s="28"/>
      <c r="H28" s="28"/>
      <c r="I28" s="12" t="s">
        <v>33</v>
      </c>
      <c r="J28" s="7" t="s">
        <v>57</v>
      </c>
      <c r="K28" s="7" t="s">
        <v>49</v>
      </c>
      <c r="L28" s="8" t="s">
        <v>56</v>
      </c>
      <c r="M28" s="7" t="s">
        <v>24</v>
      </c>
      <c r="N28" s="9">
        <v>3004900002</v>
      </c>
      <c r="O28" s="10">
        <v>0.34</v>
      </c>
      <c r="P28" s="47">
        <f t="shared" si="1"/>
        <v>3.4000000000000004</v>
      </c>
      <c r="Q28" s="47">
        <f t="shared" si="2"/>
        <v>3.831</v>
      </c>
      <c r="R28" s="21">
        <v>10</v>
      </c>
      <c r="S28" s="11">
        <v>3256.94</v>
      </c>
      <c r="T28" s="11">
        <f t="shared" si="0"/>
        <v>32569.4</v>
      </c>
      <c r="U28" s="20">
        <v>1</v>
      </c>
    </row>
    <row r="29" spans="1:21" s="4" customFormat="1" ht="22.15" customHeight="1" x14ac:dyDescent="0.2">
      <c r="A29" s="27">
        <v>18</v>
      </c>
      <c r="B29" s="27"/>
      <c r="C29" s="28" t="s">
        <v>32</v>
      </c>
      <c r="D29" s="28"/>
      <c r="E29" s="28"/>
      <c r="F29" s="28"/>
      <c r="G29" s="28"/>
      <c r="H29" s="28"/>
      <c r="I29" s="12" t="s">
        <v>33</v>
      </c>
      <c r="J29" s="7" t="s">
        <v>58</v>
      </c>
      <c r="K29" s="7" t="s">
        <v>59</v>
      </c>
      <c r="L29" s="8" t="s">
        <v>60</v>
      </c>
      <c r="M29" s="7" t="s">
        <v>24</v>
      </c>
      <c r="N29" s="9">
        <v>3004900002</v>
      </c>
      <c r="O29" s="10">
        <v>0.34</v>
      </c>
      <c r="P29" s="47">
        <f t="shared" si="1"/>
        <v>2.3800000000000003</v>
      </c>
      <c r="Q29" s="47">
        <f t="shared" si="2"/>
        <v>2.6817000000000002</v>
      </c>
      <c r="R29" s="21">
        <v>7</v>
      </c>
      <c r="S29" s="11">
        <v>3256.94</v>
      </c>
      <c r="T29" s="11">
        <f t="shared" si="0"/>
        <v>22798.58</v>
      </c>
      <c r="U29" s="20" t="s">
        <v>100</v>
      </c>
    </row>
    <row r="30" spans="1:21" s="4" customFormat="1" ht="22.15" customHeight="1" x14ac:dyDescent="0.2">
      <c r="A30" s="27">
        <v>19</v>
      </c>
      <c r="B30" s="27"/>
      <c r="C30" s="28" t="s">
        <v>32</v>
      </c>
      <c r="D30" s="28"/>
      <c r="E30" s="28"/>
      <c r="F30" s="28"/>
      <c r="G30" s="28"/>
      <c r="H30" s="28"/>
      <c r="I30" s="12" t="s">
        <v>33</v>
      </c>
      <c r="J30" s="7" t="s">
        <v>61</v>
      </c>
      <c r="K30" s="7" t="s">
        <v>59</v>
      </c>
      <c r="L30" s="8" t="s">
        <v>62</v>
      </c>
      <c r="M30" s="7" t="s">
        <v>24</v>
      </c>
      <c r="N30" s="9">
        <v>3004900002</v>
      </c>
      <c r="O30" s="10">
        <v>0.34</v>
      </c>
      <c r="P30" s="47">
        <f t="shared" si="1"/>
        <v>2.72</v>
      </c>
      <c r="Q30" s="47">
        <f t="shared" si="2"/>
        <v>3.0648</v>
      </c>
      <c r="R30" s="21">
        <v>8</v>
      </c>
      <c r="S30" s="11">
        <v>3256.94</v>
      </c>
      <c r="T30" s="11">
        <f t="shared" si="0"/>
        <v>26055.52</v>
      </c>
      <c r="U30" s="20">
        <v>1</v>
      </c>
    </row>
    <row r="31" spans="1:21" s="4" customFormat="1" ht="22.15" customHeight="1" x14ac:dyDescent="0.2">
      <c r="A31" s="27">
        <v>20</v>
      </c>
      <c r="B31" s="27"/>
      <c r="C31" s="28" t="s">
        <v>32</v>
      </c>
      <c r="D31" s="28"/>
      <c r="E31" s="28"/>
      <c r="F31" s="28"/>
      <c r="G31" s="28"/>
      <c r="H31" s="28"/>
      <c r="I31" s="12" t="s">
        <v>33</v>
      </c>
      <c r="J31" s="7" t="s">
        <v>63</v>
      </c>
      <c r="K31" s="7" t="s">
        <v>59</v>
      </c>
      <c r="L31" s="8" t="s">
        <v>64</v>
      </c>
      <c r="M31" s="7" t="s">
        <v>24</v>
      </c>
      <c r="N31" s="9">
        <v>3004900002</v>
      </c>
      <c r="O31" s="10">
        <v>0.34</v>
      </c>
      <c r="P31" s="47">
        <f t="shared" si="1"/>
        <v>1.02</v>
      </c>
      <c r="Q31" s="47">
        <f t="shared" si="2"/>
        <v>1.1493</v>
      </c>
      <c r="R31" s="21">
        <v>3</v>
      </c>
      <c r="S31" s="11">
        <v>3256.94</v>
      </c>
      <c r="T31" s="11">
        <f t="shared" si="0"/>
        <v>9770.82</v>
      </c>
      <c r="U31" s="20" t="s">
        <v>100</v>
      </c>
    </row>
    <row r="32" spans="1:21" s="4" customFormat="1" ht="22.15" customHeight="1" x14ac:dyDescent="0.2">
      <c r="A32" s="27">
        <v>21</v>
      </c>
      <c r="B32" s="27"/>
      <c r="C32" s="28" t="s">
        <v>32</v>
      </c>
      <c r="D32" s="28"/>
      <c r="E32" s="28"/>
      <c r="F32" s="28"/>
      <c r="G32" s="28"/>
      <c r="H32" s="28"/>
      <c r="I32" s="12" t="s">
        <v>33</v>
      </c>
      <c r="J32" s="7" t="s">
        <v>65</v>
      </c>
      <c r="K32" s="7" t="s">
        <v>59</v>
      </c>
      <c r="L32" s="8" t="s">
        <v>66</v>
      </c>
      <c r="M32" s="7" t="s">
        <v>24</v>
      </c>
      <c r="N32" s="9">
        <v>3004900002</v>
      </c>
      <c r="O32" s="10">
        <v>0.34</v>
      </c>
      <c r="P32" s="47">
        <f t="shared" si="1"/>
        <v>2.72</v>
      </c>
      <c r="Q32" s="47">
        <f t="shared" si="2"/>
        <v>3.0648</v>
      </c>
      <c r="R32" s="21">
        <v>8</v>
      </c>
      <c r="S32" s="11">
        <v>3256.94</v>
      </c>
      <c r="T32" s="11">
        <f t="shared" si="0"/>
        <v>26055.52</v>
      </c>
      <c r="U32" s="20">
        <v>1</v>
      </c>
    </row>
    <row r="33" spans="1:21" s="4" customFormat="1" ht="22.15" customHeight="1" x14ac:dyDescent="0.2">
      <c r="A33" s="27">
        <v>22</v>
      </c>
      <c r="B33" s="27"/>
      <c r="C33" s="28" t="s">
        <v>32</v>
      </c>
      <c r="D33" s="28"/>
      <c r="E33" s="28"/>
      <c r="F33" s="28"/>
      <c r="G33" s="28"/>
      <c r="H33" s="28"/>
      <c r="I33" s="12" t="s">
        <v>33</v>
      </c>
      <c r="J33" s="7" t="s">
        <v>67</v>
      </c>
      <c r="K33" s="7" t="s">
        <v>68</v>
      </c>
      <c r="L33" s="8" t="s">
        <v>66</v>
      </c>
      <c r="M33" s="7" t="s">
        <v>24</v>
      </c>
      <c r="N33" s="9">
        <v>3004900002</v>
      </c>
      <c r="O33" s="10">
        <v>0.34</v>
      </c>
      <c r="P33" s="47">
        <f t="shared" si="1"/>
        <v>0.68</v>
      </c>
      <c r="Q33" s="47">
        <f t="shared" si="2"/>
        <v>0.76619999999999999</v>
      </c>
      <c r="R33" s="21">
        <v>2</v>
      </c>
      <c r="S33" s="11">
        <v>3256.94</v>
      </c>
      <c r="T33" s="11">
        <f t="shared" si="0"/>
        <v>6513.88</v>
      </c>
      <c r="U33" s="20" t="s">
        <v>100</v>
      </c>
    </row>
    <row r="34" spans="1:21" s="4" customFormat="1" ht="22.15" customHeight="1" x14ac:dyDescent="0.2">
      <c r="A34" s="27">
        <v>23</v>
      </c>
      <c r="B34" s="27"/>
      <c r="C34" s="28" t="s">
        <v>32</v>
      </c>
      <c r="D34" s="28"/>
      <c r="E34" s="28"/>
      <c r="F34" s="28"/>
      <c r="G34" s="28"/>
      <c r="H34" s="28"/>
      <c r="I34" s="12" t="s">
        <v>33</v>
      </c>
      <c r="J34" s="7" t="s">
        <v>69</v>
      </c>
      <c r="K34" s="7" t="s">
        <v>68</v>
      </c>
      <c r="L34" s="8" t="s">
        <v>66</v>
      </c>
      <c r="M34" s="7" t="s">
        <v>24</v>
      </c>
      <c r="N34" s="9">
        <v>3004900002</v>
      </c>
      <c r="O34" s="10">
        <v>0.34</v>
      </c>
      <c r="P34" s="47">
        <f t="shared" si="1"/>
        <v>0.34</v>
      </c>
      <c r="Q34" s="47">
        <f t="shared" si="2"/>
        <v>0.3831</v>
      </c>
      <c r="R34" s="21">
        <v>1</v>
      </c>
      <c r="S34" s="11">
        <v>3256.94</v>
      </c>
      <c r="T34" s="11">
        <f t="shared" si="0"/>
        <v>3256.94</v>
      </c>
      <c r="U34" s="20" t="s">
        <v>100</v>
      </c>
    </row>
    <row r="35" spans="1:21" s="4" customFormat="1" ht="33" customHeight="1" x14ac:dyDescent="0.2">
      <c r="A35" s="27">
        <v>24</v>
      </c>
      <c r="B35" s="27"/>
      <c r="C35" s="28" t="s">
        <v>70</v>
      </c>
      <c r="D35" s="28"/>
      <c r="E35" s="28"/>
      <c r="F35" s="28"/>
      <c r="G35" s="28"/>
      <c r="H35" s="28"/>
      <c r="I35" s="12" t="s">
        <v>71</v>
      </c>
      <c r="J35" s="7" t="s">
        <v>72</v>
      </c>
      <c r="K35" s="7" t="s">
        <v>28</v>
      </c>
      <c r="L35" s="8" t="s">
        <v>73</v>
      </c>
      <c r="M35" s="7" t="s">
        <v>24</v>
      </c>
      <c r="N35" s="9">
        <v>2106909808</v>
      </c>
      <c r="O35" s="10">
        <v>7.9200000000000007E-2</v>
      </c>
      <c r="P35" s="47">
        <f t="shared" si="1"/>
        <v>0.15840000000000001</v>
      </c>
      <c r="Q35" s="47">
        <v>0.18240000000000001</v>
      </c>
      <c r="R35" s="21">
        <v>2</v>
      </c>
      <c r="S35" s="11">
        <v>2874.58</v>
      </c>
      <c r="T35" s="11">
        <f t="shared" si="0"/>
        <v>5749.16</v>
      </c>
      <c r="U35" s="20" t="s">
        <v>100</v>
      </c>
    </row>
    <row r="36" spans="1:21" s="4" customFormat="1" ht="33" customHeight="1" x14ac:dyDescent="0.2">
      <c r="A36" s="27">
        <v>25</v>
      </c>
      <c r="B36" s="27"/>
      <c r="C36" s="28" t="s">
        <v>74</v>
      </c>
      <c r="D36" s="28"/>
      <c r="E36" s="28"/>
      <c r="F36" s="28"/>
      <c r="G36" s="28"/>
      <c r="H36" s="28"/>
      <c r="I36" s="12" t="s">
        <v>75</v>
      </c>
      <c r="J36" s="7" t="s">
        <v>76</v>
      </c>
      <c r="K36" s="7" t="s">
        <v>77</v>
      </c>
      <c r="L36" s="8" t="s">
        <v>29</v>
      </c>
      <c r="M36" s="7" t="s">
        <v>24</v>
      </c>
      <c r="N36" s="9">
        <v>3004900002</v>
      </c>
      <c r="O36" s="10">
        <v>0.2</v>
      </c>
      <c r="P36" s="47">
        <f t="shared" si="1"/>
        <v>1.2000000000000002</v>
      </c>
      <c r="Q36" s="47">
        <f>0.2351*R36</f>
        <v>1.4106000000000001</v>
      </c>
      <c r="R36" s="21">
        <v>6</v>
      </c>
      <c r="S36" s="11">
        <v>2206.96</v>
      </c>
      <c r="T36" s="11">
        <f t="shared" si="0"/>
        <v>13241.76</v>
      </c>
      <c r="U36" s="20" t="s">
        <v>100</v>
      </c>
    </row>
    <row r="37" spans="1:21" s="4" customFormat="1" ht="33" customHeight="1" x14ac:dyDescent="0.2">
      <c r="A37" s="27">
        <v>26</v>
      </c>
      <c r="B37" s="27"/>
      <c r="C37" s="28" t="s">
        <v>74</v>
      </c>
      <c r="D37" s="28"/>
      <c r="E37" s="28"/>
      <c r="F37" s="28"/>
      <c r="G37" s="28"/>
      <c r="H37" s="28"/>
      <c r="I37" s="12" t="s">
        <v>75</v>
      </c>
      <c r="J37" s="7" t="s">
        <v>78</v>
      </c>
      <c r="K37" s="7" t="s">
        <v>77</v>
      </c>
      <c r="L37" s="8" t="s">
        <v>29</v>
      </c>
      <c r="M37" s="7" t="s">
        <v>24</v>
      </c>
      <c r="N37" s="9">
        <v>3004900002</v>
      </c>
      <c r="O37" s="10">
        <v>0.2</v>
      </c>
      <c r="P37" s="47">
        <f t="shared" si="1"/>
        <v>0.2</v>
      </c>
      <c r="Q37" s="47">
        <f t="shared" ref="Q37:Q44" si="3">0.2351*R37</f>
        <v>0.2351</v>
      </c>
      <c r="R37" s="21">
        <v>1</v>
      </c>
      <c r="S37" s="11">
        <v>2206.96</v>
      </c>
      <c r="T37" s="11">
        <f t="shared" si="0"/>
        <v>2206.96</v>
      </c>
      <c r="U37" s="20" t="s">
        <v>100</v>
      </c>
    </row>
    <row r="38" spans="1:21" s="4" customFormat="1" ht="33" customHeight="1" x14ac:dyDescent="0.2">
      <c r="A38" s="27">
        <v>27</v>
      </c>
      <c r="B38" s="27"/>
      <c r="C38" s="28" t="s">
        <v>74</v>
      </c>
      <c r="D38" s="28"/>
      <c r="E38" s="28"/>
      <c r="F38" s="28"/>
      <c r="G38" s="28"/>
      <c r="H38" s="28"/>
      <c r="I38" s="12" t="s">
        <v>75</v>
      </c>
      <c r="J38" s="7" t="s">
        <v>79</v>
      </c>
      <c r="K38" s="7" t="s">
        <v>77</v>
      </c>
      <c r="L38" s="8" t="s">
        <v>80</v>
      </c>
      <c r="M38" s="7" t="s">
        <v>24</v>
      </c>
      <c r="N38" s="9">
        <v>3004900002</v>
      </c>
      <c r="O38" s="10">
        <v>0.2</v>
      </c>
      <c r="P38" s="47">
        <f t="shared" si="1"/>
        <v>1.2000000000000002</v>
      </c>
      <c r="Q38" s="47">
        <f t="shared" si="3"/>
        <v>1.4106000000000001</v>
      </c>
      <c r="R38" s="21">
        <v>6</v>
      </c>
      <c r="S38" s="11">
        <v>2206.96</v>
      </c>
      <c r="T38" s="11">
        <f t="shared" si="0"/>
        <v>13241.76</v>
      </c>
      <c r="U38" s="20" t="s">
        <v>100</v>
      </c>
    </row>
    <row r="39" spans="1:21" s="4" customFormat="1" ht="33" customHeight="1" x14ac:dyDescent="0.2">
      <c r="A39" s="27">
        <v>28</v>
      </c>
      <c r="B39" s="27"/>
      <c r="C39" s="28" t="s">
        <v>74</v>
      </c>
      <c r="D39" s="28"/>
      <c r="E39" s="28"/>
      <c r="F39" s="28"/>
      <c r="G39" s="28"/>
      <c r="H39" s="28"/>
      <c r="I39" s="12" t="s">
        <v>75</v>
      </c>
      <c r="J39" s="7" t="s">
        <v>81</v>
      </c>
      <c r="K39" s="7" t="s">
        <v>77</v>
      </c>
      <c r="L39" s="8" t="s">
        <v>73</v>
      </c>
      <c r="M39" s="7" t="s">
        <v>24</v>
      </c>
      <c r="N39" s="9">
        <v>3004900002</v>
      </c>
      <c r="O39" s="10">
        <v>0.2</v>
      </c>
      <c r="P39" s="47">
        <f t="shared" si="1"/>
        <v>1.2000000000000002</v>
      </c>
      <c r="Q39" s="47">
        <f t="shared" si="3"/>
        <v>1.4106000000000001</v>
      </c>
      <c r="R39" s="21">
        <v>6</v>
      </c>
      <c r="S39" s="11">
        <v>2206.96</v>
      </c>
      <c r="T39" s="11">
        <f t="shared" si="0"/>
        <v>13241.76</v>
      </c>
      <c r="U39" s="20">
        <v>1</v>
      </c>
    </row>
    <row r="40" spans="1:21" s="4" customFormat="1" ht="33" customHeight="1" x14ac:dyDescent="0.2">
      <c r="A40" s="27">
        <v>29</v>
      </c>
      <c r="B40" s="27"/>
      <c r="C40" s="28" t="s">
        <v>74</v>
      </c>
      <c r="D40" s="28"/>
      <c r="E40" s="28"/>
      <c r="F40" s="28"/>
      <c r="G40" s="28"/>
      <c r="H40" s="28"/>
      <c r="I40" s="12" t="s">
        <v>75</v>
      </c>
      <c r="J40" s="7" t="s">
        <v>82</v>
      </c>
      <c r="K40" s="7" t="s">
        <v>77</v>
      </c>
      <c r="L40" s="8" t="s">
        <v>73</v>
      </c>
      <c r="M40" s="7" t="s">
        <v>24</v>
      </c>
      <c r="N40" s="9">
        <v>3004900002</v>
      </c>
      <c r="O40" s="10">
        <v>0.2</v>
      </c>
      <c r="P40" s="47">
        <f t="shared" si="1"/>
        <v>0.60000000000000009</v>
      </c>
      <c r="Q40" s="47">
        <f t="shared" si="3"/>
        <v>0.70530000000000004</v>
      </c>
      <c r="R40" s="21">
        <v>3</v>
      </c>
      <c r="S40" s="11">
        <v>2206.96</v>
      </c>
      <c r="T40" s="11">
        <f t="shared" si="0"/>
        <v>6620.88</v>
      </c>
      <c r="U40" s="20" t="s">
        <v>100</v>
      </c>
    </row>
    <row r="41" spans="1:21" s="4" customFormat="1" ht="33" customHeight="1" x14ac:dyDescent="0.2">
      <c r="A41" s="27">
        <v>30</v>
      </c>
      <c r="B41" s="27"/>
      <c r="C41" s="28" t="s">
        <v>74</v>
      </c>
      <c r="D41" s="28"/>
      <c r="E41" s="28"/>
      <c r="F41" s="28"/>
      <c r="G41" s="28"/>
      <c r="H41" s="28"/>
      <c r="I41" s="12" t="s">
        <v>75</v>
      </c>
      <c r="J41" s="7" t="s">
        <v>83</v>
      </c>
      <c r="K41" s="7" t="s">
        <v>28</v>
      </c>
      <c r="L41" s="8" t="s">
        <v>84</v>
      </c>
      <c r="M41" s="7" t="s">
        <v>24</v>
      </c>
      <c r="N41" s="9">
        <v>3004900002</v>
      </c>
      <c r="O41" s="10">
        <v>0.2</v>
      </c>
      <c r="P41" s="47">
        <f t="shared" si="1"/>
        <v>1.6</v>
      </c>
      <c r="Q41" s="47">
        <f t="shared" si="3"/>
        <v>1.8808</v>
      </c>
      <c r="R41" s="21">
        <v>8</v>
      </c>
      <c r="S41" s="11">
        <v>2206.96</v>
      </c>
      <c r="T41" s="11">
        <f t="shared" si="0"/>
        <v>17655.68</v>
      </c>
      <c r="U41" s="20">
        <v>1</v>
      </c>
    </row>
    <row r="42" spans="1:21" s="4" customFormat="1" ht="33" customHeight="1" x14ac:dyDescent="0.2">
      <c r="A42" s="27">
        <v>31</v>
      </c>
      <c r="B42" s="27"/>
      <c r="C42" s="28" t="s">
        <v>74</v>
      </c>
      <c r="D42" s="28"/>
      <c r="E42" s="28"/>
      <c r="F42" s="28"/>
      <c r="G42" s="28"/>
      <c r="H42" s="28"/>
      <c r="I42" s="12" t="s">
        <v>75</v>
      </c>
      <c r="J42" s="7" t="s">
        <v>85</v>
      </c>
      <c r="K42" s="7" t="s">
        <v>28</v>
      </c>
      <c r="L42" s="8" t="s">
        <v>84</v>
      </c>
      <c r="M42" s="7" t="s">
        <v>24</v>
      </c>
      <c r="N42" s="9">
        <v>3004900002</v>
      </c>
      <c r="O42" s="10">
        <v>0.2</v>
      </c>
      <c r="P42" s="47">
        <f t="shared" si="1"/>
        <v>0.60000000000000009</v>
      </c>
      <c r="Q42" s="47">
        <f t="shared" si="3"/>
        <v>0.70530000000000004</v>
      </c>
      <c r="R42" s="21">
        <v>3</v>
      </c>
      <c r="S42" s="11">
        <v>2206.96</v>
      </c>
      <c r="T42" s="11">
        <f t="shared" si="0"/>
        <v>6620.88</v>
      </c>
      <c r="U42" s="20" t="s">
        <v>100</v>
      </c>
    </row>
    <row r="43" spans="1:21" s="4" customFormat="1" ht="33" customHeight="1" x14ac:dyDescent="0.2">
      <c r="A43" s="27">
        <v>32</v>
      </c>
      <c r="B43" s="27"/>
      <c r="C43" s="28" t="s">
        <v>74</v>
      </c>
      <c r="D43" s="28"/>
      <c r="E43" s="28"/>
      <c r="F43" s="28"/>
      <c r="G43" s="28"/>
      <c r="H43" s="28"/>
      <c r="I43" s="12" t="s">
        <v>75</v>
      </c>
      <c r="J43" s="7" t="s">
        <v>86</v>
      </c>
      <c r="K43" s="7" t="s">
        <v>28</v>
      </c>
      <c r="L43" s="8" t="s">
        <v>84</v>
      </c>
      <c r="M43" s="7" t="s">
        <v>24</v>
      </c>
      <c r="N43" s="9">
        <v>3004900002</v>
      </c>
      <c r="O43" s="10">
        <v>0.2</v>
      </c>
      <c r="P43" s="47">
        <f t="shared" si="1"/>
        <v>0.8</v>
      </c>
      <c r="Q43" s="47">
        <f t="shared" si="3"/>
        <v>0.94040000000000001</v>
      </c>
      <c r="R43" s="21">
        <v>4</v>
      </c>
      <c r="S43" s="11">
        <v>2206.9699999999998</v>
      </c>
      <c r="T43" s="11">
        <f t="shared" si="0"/>
        <v>8827.8799999999992</v>
      </c>
      <c r="U43" s="20" t="s">
        <v>100</v>
      </c>
    </row>
    <row r="44" spans="1:21" s="4" customFormat="1" ht="22.15" customHeight="1" x14ac:dyDescent="0.2">
      <c r="A44" s="27">
        <v>33</v>
      </c>
      <c r="B44" s="27"/>
      <c r="C44" s="28" t="s">
        <v>87</v>
      </c>
      <c r="D44" s="28"/>
      <c r="E44" s="28"/>
      <c r="F44" s="28"/>
      <c r="G44" s="28"/>
      <c r="H44" s="28"/>
      <c r="I44" s="12" t="s">
        <v>88</v>
      </c>
      <c r="J44" s="7" t="s">
        <v>89</v>
      </c>
      <c r="K44" s="7" t="s">
        <v>90</v>
      </c>
      <c r="L44" s="8" t="s">
        <v>29</v>
      </c>
      <c r="M44" s="7" t="s">
        <v>24</v>
      </c>
      <c r="N44" s="9">
        <v>3004900002</v>
      </c>
      <c r="O44" s="10">
        <v>0.2</v>
      </c>
      <c r="P44" s="47">
        <f t="shared" si="1"/>
        <v>0.2</v>
      </c>
      <c r="Q44" s="47">
        <f t="shared" si="3"/>
        <v>0.2351</v>
      </c>
      <c r="R44" s="21">
        <v>1</v>
      </c>
      <c r="S44" s="11">
        <v>2209.58</v>
      </c>
      <c r="T44" s="11">
        <f t="shared" si="0"/>
        <v>2209.58</v>
      </c>
      <c r="U44" s="20" t="s">
        <v>100</v>
      </c>
    </row>
    <row r="45" spans="1:21" s="4" customFormat="1" ht="22.15" customHeight="1" x14ac:dyDescent="0.2">
      <c r="A45" s="27">
        <v>34</v>
      </c>
      <c r="B45" s="27"/>
      <c r="C45" s="28" t="s">
        <v>91</v>
      </c>
      <c r="D45" s="28"/>
      <c r="E45" s="28"/>
      <c r="F45" s="28"/>
      <c r="G45" s="28"/>
      <c r="H45" s="28"/>
      <c r="I45" s="12" t="s">
        <v>92</v>
      </c>
      <c r="J45" s="7" t="s">
        <v>93</v>
      </c>
      <c r="K45" s="7" t="s">
        <v>94</v>
      </c>
      <c r="L45" s="8" t="s">
        <v>95</v>
      </c>
      <c r="M45" s="7" t="s">
        <v>24</v>
      </c>
      <c r="N45" s="9">
        <v>3004320008</v>
      </c>
      <c r="O45" s="10">
        <v>2.8500000000000001E-2</v>
      </c>
      <c r="P45" s="47">
        <f t="shared" si="1"/>
        <v>3.306</v>
      </c>
      <c r="Q45" s="47">
        <f>0.0372*R45</f>
        <v>4.3151999999999999</v>
      </c>
      <c r="R45" s="21">
        <v>116</v>
      </c>
      <c r="S45" s="11">
        <v>1524.41</v>
      </c>
      <c r="T45" s="11">
        <f t="shared" si="0"/>
        <v>176831.56</v>
      </c>
      <c r="U45" s="20">
        <v>7</v>
      </c>
    </row>
    <row r="46" spans="1:21" s="4" customFormat="1" ht="22.15" customHeight="1" x14ac:dyDescent="0.2">
      <c r="A46" s="27">
        <v>35</v>
      </c>
      <c r="B46" s="27"/>
      <c r="C46" s="28" t="s">
        <v>91</v>
      </c>
      <c r="D46" s="28"/>
      <c r="E46" s="28"/>
      <c r="F46" s="28"/>
      <c r="G46" s="28"/>
      <c r="H46" s="28"/>
      <c r="I46" s="12" t="s">
        <v>92</v>
      </c>
      <c r="J46" s="7" t="s">
        <v>96</v>
      </c>
      <c r="K46" s="7" t="s">
        <v>94</v>
      </c>
      <c r="L46" s="8" t="s">
        <v>95</v>
      </c>
      <c r="M46" s="7" t="s">
        <v>24</v>
      </c>
      <c r="N46" s="9">
        <v>3004320008</v>
      </c>
      <c r="O46" s="10">
        <v>2.8500000000000001E-2</v>
      </c>
      <c r="P46" s="47">
        <f t="shared" si="1"/>
        <v>34.855499999999999</v>
      </c>
      <c r="Q46" s="47">
        <f>0.0372*R46</f>
        <v>45.495599999999996</v>
      </c>
      <c r="R46" s="22">
        <v>1223</v>
      </c>
      <c r="S46" s="11">
        <v>1524.41</v>
      </c>
      <c r="T46" s="11">
        <f t="shared" si="0"/>
        <v>1864353.4300000002</v>
      </c>
      <c r="U46" s="20">
        <v>2</v>
      </c>
    </row>
    <row r="47" spans="1:21" ht="10.9" customHeight="1" x14ac:dyDescent="0.2">
      <c r="K47" s="5"/>
      <c r="O47" s="13"/>
      <c r="P47" s="48">
        <f>SUM(P12:P46)</f>
        <v>85.159100000000024</v>
      </c>
      <c r="Q47" s="48">
        <f>SUM(Q12:Q46)</f>
        <v>103.17859999999999</v>
      </c>
      <c r="R47" s="23">
        <v>1509</v>
      </c>
      <c r="S47" s="14" t="s">
        <v>97</v>
      </c>
      <c r="T47" s="15">
        <f>SUM(T12:T46)</f>
        <v>2605678.8200000003</v>
      </c>
      <c r="U47" s="24">
        <v>20</v>
      </c>
    </row>
    <row r="48" spans="1:21" ht="10.9" customHeight="1" x14ac:dyDescent="0.2"/>
    <row r="49" spans="1:13" ht="10.9" customHeight="1" x14ac:dyDescent="0.2"/>
    <row r="50" spans="1:13" ht="10.9" customHeight="1" x14ac:dyDescent="0.2">
      <c r="A50" s="6" t="s">
        <v>98</v>
      </c>
    </row>
    <row r="51" spans="1:13" ht="10.9" customHeight="1" x14ac:dyDescent="0.2"/>
    <row r="52" spans="1:13" ht="10.9" customHeight="1" x14ac:dyDescent="0.2"/>
    <row r="53" spans="1:13" ht="10.9" customHeight="1" x14ac:dyDescent="0.2"/>
    <row r="54" spans="1:13" ht="10.9" customHeight="1" x14ac:dyDescent="0.2">
      <c r="A54" s="25" t="s">
        <v>99</v>
      </c>
      <c r="B54" s="25"/>
      <c r="C54" s="25"/>
      <c r="D54" s="25"/>
      <c r="E54" s="25"/>
      <c r="F54" s="25"/>
      <c r="G54" s="25"/>
      <c r="H54" s="25"/>
      <c r="I54" s="25"/>
      <c r="J54" s="16"/>
      <c r="K54" s="26"/>
      <c r="L54" s="26"/>
      <c r="M54" s="26"/>
    </row>
    <row r="55" spans="1:13" ht="10.9" customHeight="1" x14ac:dyDescent="0.2">
      <c r="J55" s="17"/>
    </row>
    <row r="56" spans="1:13" ht="10.9" customHeight="1" x14ac:dyDescent="0.2"/>
  </sheetData>
  <mergeCells count="92">
    <mergeCell ref="A2:J3"/>
    <mergeCell ref="K2:U3"/>
    <mergeCell ref="A4:J4"/>
    <mergeCell ref="K4:T4"/>
    <mergeCell ref="B6:J6"/>
    <mergeCell ref="A10:B11"/>
    <mergeCell ref="C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A12:B12"/>
    <mergeCell ref="C12:H12"/>
    <mergeCell ref="A13:B13"/>
    <mergeCell ref="C13:H13"/>
    <mergeCell ref="A15:B15"/>
    <mergeCell ref="C15:H15"/>
    <mergeCell ref="A14:B14"/>
    <mergeCell ref="C14:H14"/>
    <mergeCell ref="A17:B17"/>
    <mergeCell ref="C17:H17"/>
    <mergeCell ref="A16:B16"/>
    <mergeCell ref="C16:H16"/>
    <mergeCell ref="A19:B19"/>
    <mergeCell ref="C19:H19"/>
    <mergeCell ref="A18:B18"/>
    <mergeCell ref="C18:H18"/>
    <mergeCell ref="A21:B21"/>
    <mergeCell ref="C21:H21"/>
    <mergeCell ref="A20:B20"/>
    <mergeCell ref="C20:H20"/>
    <mergeCell ref="A23:B23"/>
    <mergeCell ref="C23:H23"/>
    <mergeCell ref="A22:B22"/>
    <mergeCell ref="C22:H22"/>
    <mergeCell ref="A25:B25"/>
    <mergeCell ref="C25:H25"/>
    <mergeCell ref="A24:B24"/>
    <mergeCell ref="C24:H24"/>
    <mergeCell ref="A27:B27"/>
    <mergeCell ref="C27:H27"/>
    <mergeCell ref="A26:B26"/>
    <mergeCell ref="C26:H26"/>
    <mergeCell ref="A29:B29"/>
    <mergeCell ref="C29:H29"/>
    <mergeCell ref="A28:B28"/>
    <mergeCell ref="C28:H28"/>
    <mergeCell ref="A31:B31"/>
    <mergeCell ref="C31:H31"/>
    <mergeCell ref="A30:B30"/>
    <mergeCell ref="C30:H30"/>
    <mergeCell ref="A33:B33"/>
    <mergeCell ref="C33:H33"/>
    <mergeCell ref="A32:B32"/>
    <mergeCell ref="C32:H32"/>
    <mergeCell ref="A35:B35"/>
    <mergeCell ref="C35:H35"/>
    <mergeCell ref="A34:B34"/>
    <mergeCell ref="C34:H34"/>
    <mergeCell ref="A37:B37"/>
    <mergeCell ref="C37:H37"/>
    <mergeCell ref="A36:B36"/>
    <mergeCell ref="C36:H36"/>
    <mergeCell ref="A39:B39"/>
    <mergeCell ref="C39:H39"/>
    <mergeCell ref="A38:B38"/>
    <mergeCell ref="C38:H38"/>
    <mergeCell ref="A41:B41"/>
    <mergeCell ref="C41:H41"/>
    <mergeCell ref="A40:B40"/>
    <mergeCell ref="C40:H40"/>
    <mergeCell ref="A43:B43"/>
    <mergeCell ref="C43:H43"/>
    <mergeCell ref="A42:B42"/>
    <mergeCell ref="C42:H42"/>
    <mergeCell ref="A54:I54"/>
    <mergeCell ref="K54:M54"/>
    <mergeCell ref="A45:B45"/>
    <mergeCell ref="C45:H45"/>
    <mergeCell ref="A44:B44"/>
    <mergeCell ref="C44:H44"/>
    <mergeCell ref="A46:B46"/>
    <mergeCell ref="C46:H46"/>
  </mergeCells>
  <pageMargins left="0.74803149606299213" right="0.98425196850393704" top="0.74803149606299213" bottom="0.98425196850393704" header="0.51181102362204722" footer="0.51181102362204722"/>
  <pageSetup paperSize="9" scale="71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BEKENOV, Arman</cp:lastModifiedBy>
  <cp:lastPrinted>2026-01-19T06:58:22Z</cp:lastPrinted>
  <dcterms:modified xsi:type="dcterms:W3CDTF">2026-02-02T12:33:41Z</dcterms:modified>
</cp:coreProperties>
</file>