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план мероприятий\План окончательный\"/>
    </mc:Choice>
  </mc:AlternateContent>
  <xr:revisionPtr revIDLastSave="0" documentId="13_ncr:1_{B1B9E4A6-BBCD-4CB1-97C9-3541C9DAD8DE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РУС" sheetId="2" r:id="rId1"/>
    <sheet name="Лист1" sheetId="3" r:id="rId2"/>
  </sheets>
  <definedNames>
    <definedName name="_xlnm.Print_Area" localSheetId="0">РУС!$A$1:$J$140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5" i="2" l="1"/>
  <c r="H121" i="2" l="1"/>
  <c r="G121" i="2"/>
  <c r="F121" i="2"/>
  <c r="H106" i="2"/>
  <c r="G106" i="2"/>
  <c r="F106" i="2"/>
  <c r="H86" i="2"/>
  <c r="G86" i="2"/>
  <c r="F86" i="2"/>
  <c r="H80" i="2"/>
  <c r="G80" i="2"/>
  <c r="H34" i="2"/>
  <c r="G34" i="2"/>
  <c r="F34" i="2"/>
  <c r="F137" i="2"/>
  <c r="H135" i="2"/>
  <c r="F135" i="2"/>
  <c r="H132" i="2" l="1"/>
  <c r="G137" i="2"/>
  <c r="F132" i="2"/>
  <c r="H137" i="2" l="1"/>
  <c r="G129" i="2" l="1"/>
  <c r="H129" i="2"/>
  <c r="I129" i="2"/>
  <c r="F129" i="2"/>
  <c r="G132" i="2" l="1"/>
  <c r="H124" i="2"/>
  <c r="G124" i="2"/>
  <c r="F124" i="2"/>
  <c r="F133" i="2" s="1"/>
  <c r="F134" i="2" l="1"/>
  <c r="F136" i="2" s="1"/>
  <c r="H133" i="2"/>
  <c r="H134" i="2" s="1"/>
  <c r="H136" i="2" s="1"/>
  <c r="G133" i="2"/>
  <c r="G134" i="2" s="1"/>
  <c r="G136" i="2" s="1"/>
</calcChain>
</file>

<file path=xl/sharedStrings.xml><?xml version="1.0" encoding="utf-8"?>
<sst xmlns="http://schemas.openxmlformats.org/spreadsheetml/2006/main" count="523" uniqueCount="177">
  <si>
    <t>№ п/п</t>
  </si>
  <si>
    <t>1. Охрана атмосферного воздуха</t>
  </si>
  <si>
    <t>Итого</t>
  </si>
  <si>
    <t>5. Охрана недр</t>
  </si>
  <si>
    <t>9. Внедрение систем управления и наилучших безопасных технологий</t>
  </si>
  <si>
    <t>Берегоукрепительные и дноуглубительные работы по руслу реки Колутон на участках вдоль береговой линии сел Старый Колутон и ст. Колутон Астраханского района</t>
  </si>
  <si>
    <t>Строительство берегоукрепительных и дноуглубительных работ по руслу реки Жабай на участках вдоль береговой линии села Балкашино Сандыктауского района</t>
  </si>
  <si>
    <t>Очистка озера Копа от иловых отложений в г. Кокшетау Акмолинской области</t>
  </si>
  <si>
    <t>акт ввода в эксплуатацию</t>
  </si>
  <si>
    <t>УПРиРП</t>
  </si>
  <si>
    <t>ОБ</t>
  </si>
  <si>
    <t>РБ</t>
  </si>
  <si>
    <t>Заключение ГЭ</t>
  </si>
  <si>
    <t>РП</t>
  </si>
  <si>
    <t xml:space="preserve">акт ввода в эксплуатацию </t>
  </si>
  <si>
    <t>СМР</t>
  </si>
  <si>
    <t>РБ - Республиканский бюджет</t>
  </si>
  <si>
    <t>Наименование мероприятия</t>
  </si>
  <si>
    <t>Форма завершения</t>
  </si>
  <si>
    <t>Ответственные за исполнение</t>
  </si>
  <si>
    <t>Срок исполнения</t>
  </si>
  <si>
    <t>Предполагаемые расходы (тыс.тенге)/дополнительные источники (тыс.тенге)</t>
  </si>
  <si>
    <t>Источники финансирования</t>
  </si>
  <si>
    <t>акт приема-передачи</t>
  </si>
  <si>
    <t>ежегодно</t>
  </si>
  <si>
    <t>Реконструкция защитной дамбы с водопропускными сооружениями, расположенной у станции Анар Аршалынского района Акмолинской области</t>
  </si>
  <si>
    <t>Капитальный ремонт плотины Иванковская Буладнынского района</t>
  </si>
  <si>
    <t>Руслорасширительные работы реки Жабай в селе Борисовка Атбасарского района, Акмолинской области</t>
  </si>
  <si>
    <t>Капитальный ремонт плотины лиманного орошения "Кызыл-Жулдыз" Астраханского района</t>
  </si>
  <si>
    <t>Проведение дноуглубительных работ русла реки Чаглинка вдоль береговой линии села Чаглинка Зерендинского района</t>
  </si>
  <si>
    <t>Строительство шлюзов и консервация существующего водоспускного сооружения на плотине "Дамсинская" Шортандинского района, Акмолинской области</t>
  </si>
  <si>
    <t>Заключение ГЭ на ПСД</t>
  </si>
  <si>
    <t xml:space="preserve">Капитальный ремонт земляной дамбы "Чапаевская-1" в селе Чапаевское Жаксынского района </t>
  </si>
  <si>
    <t>Разработка ПСД «Капитальный ремонт плотины с. Сочинское-1, Атбасарского района»</t>
  </si>
  <si>
    <t>Аппарат акима Атбасарского района</t>
  </si>
  <si>
    <t>Проведение комплексной вневедомственной экспертизы РП "Капитальный ремонт плотины с. Сочинское-1, Атбасарского района"</t>
  </si>
  <si>
    <t>Капитальный ремонт плотины с. Сочинское-1, Атбасарского района</t>
  </si>
  <si>
    <t>ГЭ</t>
  </si>
  <si>
    <t>Проведение комплексной вневедомственной экспертизы РП"Реконструкция очистных сооружений и канализационного коллектора в п. Жолымбет Шортандинского района Акмолинской области</t>
  </si>
  <si>
    <t>Реконструкция очистных сооружений и канализационного коллектора в п. Жолымбет Шортандинского района Акмолинской области</t>
  </si>
  <si>
    <t>4. Охрана земель</t>
  </si>
  <si>
    <t>Приобретение лесопосадочного материала</t>
  </si>
  <si>
    <t>саженцы и сеянцы</t>
  </si>
  <si>
    <t>Строительство лесного питомника в КГУ ЛХ «Букпа» Акмолинской области</t>
  </si>
  <si>
    <t>Строительство лесного питомника в с.Самарка Атбасаского района Акмолинской области</t>
  </si>
  <si>
    <t>Демеркуризация ртутьсодержащих ламп и приборов</t>
  </si>
  <si>
    <t>акт утилизации</t>
  </si>
  <si>
    <t xml:space="preserve">Разработка ПСД на рекультивацию полигона твердых бытовых отходов в г.Щучинск Бурабайского района </t>
  </si>
  <si>
    <t xml:space="preserve">Проведение комплексной вневедомственной экспертизы ПСД на рекультивацию полигона твердых бытовых отходов в г.Щучинск Бурабайского района </t>
  </si>
  <si>
    <t xml:space="preserve">Рекультивация полигона твердых бытовых отходов в г.Щучинск Бурабайского района </t>
  </si>
  <si>
    <t>отчет</t>
  </si>
  <si>
    <t>ОБ - областной бюджет</t>
  </si>
  <si>
    <t>областного маслихата</t>
  </si>
  <si>
    <t>Приложение</t>
  </si>
  <si>
    <t>к решению Акмолинского</t>
  </si>
  <si>
    <t xml:space="preserve"> Приобритение мобильной экологической лаборатории</t>
  </si>
  <si>
    <t>Установка автоматической станции контроля качества авмосферного воздуха в п. Аршалы Аршалынского района Акмолинской области</t>
  </si>
  <si>
    <t>Проведение комплексной вневедомственной экспертизы "ПСД на очистку оз. Копа от иловых отложений в г. Кокшетау"</t>
  </si>
  <si>
    <t>Разработка ПСД по очистке озера Акколь в Аккольском районе Акмолинской области</t>
  </si>
  <si>
    <t>Проведение комплексной вневедомственной экспертизы РП"Очистка озера Акколь в Аккольском районе Акмолинской области"</t>
  </si>
  <si>
    <t>Очистка озера Акколь в Аккольском районе Акмолинской области</t>
  </si>
  <si>
    <t>Русловыпрямительные работы на реке Нура в селе Оразак Целиноградского района, Акмолинской области</t>
  </si>
  <si>
    <t>Аппарат акима г. Степногорск</t>
  </si>
  <si>
    <t>Разработка ПСД «Рекультивация золоотвала №3»</t>
  </si>
  <si>
    <t>акт выполненных работ</t>
  </si>
  <si>
    <t>Создание защитных насаждений (посадка в количестве 600 штук) в поселке Заводской</t>
  </si>
  <si>
    <t>Создание защитных насаждений (посадка в количестве 1000 штук) в поселке Аксу</t>
  </si>
  <si>
    <t>Создание защитных насаждений (посадка в количестве 1500 штук) в поселке Бестобе</t>
  </si>
  <si>
    <t xml:space="preserve">от               2024 года </t>
  </si>
  <si>
    <t xml:space="preserve">№  </t>
  </si>
  <si>
    <t xml:space="preserve">Капитальный ремонт защитной дамбы с. 42 Разъезд Аршалынского района </t>
  </si>
  <si>
    <t>План мероприятий по охране окружающей среды Акмолинской области на 2025-2027 годы</t>
  </si>
  <si>
    <t xml:space="preserve">Разработка сводного тома предельно допустимых выбросов города Кокшетау </t>
  </si>
  <si>
    <t xml:space="preserve">Разработка сводного тома предельно допустимых выбросов города Щучинск </t>
  </si>
  <si>
    <t>2025 год</t>
  </si>
  <si>
    <t>2026  год</t>
  </si>
  <si>
    <t>2027 год</t>
  </si>
  <si>
    <t>2. Охрана водных объектов</t>
  </si>
  <si>
    <t>2024-2025</t>
  </si>
  <si>
    <t>2026-2027</t>
  </si>
  <si>
    <t>3. Охрана от воздействия на прибрежные и водные экосистемы</t>
  </si>
  <si>
    <t>6. Охрана животного и растительного мира</t>
  </si>
  <si>
    <t>7. Обращение с отходами</t>
  </si>
  <si>
    <t>8. Радиационная, биологическая и химическая безопасность</t>
  </si>
  <si>
    <t>10. Научно-исследовательские, изыскательские и другие разработки</t>
  </si>
  <si>
    <t>Ожидаемый экологический эффект от мероприятия*</t>
  </si>
  <si>
    <t>Аппарат акима Есильского района</t>
  </si>
  <si>
    <t>Проведение реконструкции ГТС "Соленая балка", расположенной в с. Свободное</t>
  </si>
  <si>
    <t>Авиаобратока по борьбе с вредителями леса</t>
  </si>
  <si>
    <t>Система раннего обнаружения пожара</t>
  </si>
  <si>
    <t>Установка метеостанции в гослесфонде</t>
  </si>
  <si>
    <t>Строительство защитной дамбы в 8-м мкрн. с.Жибек жолы Аршалынского района</t>
  </si>
  <si>
    <t xml:space="preserve"> Строительство трех водопропускных сооружений в теле насыпной дамбы расположенной вдоль реки Жабай города Атбасар, Атбасарского района</t>
  </si>
  <si>
    <t>Очистка озера в с.Егиндыколь Егиндыкольского района Акмолинской области</t>
  </si>
  <si>
    <t xml:space="preserve">Аппарат акима Егиндыкольского района </t>
  </si>
  <si>
    <t>Разработка ПСД "Очистка озера в с.Егиндыколь Егиндыкольского района Акмолинской области"</t>
  </si>
  <si>
    <t>Проведение комплексной вневедомственной экспертизы РП"Очистка озера в с.Егиндыколь Егиндыкольского района Акмолинской области"</t>
  </si>
  <si>
    <t>Автоматизированная система мониторинга (АСМ)  на стационарных источниках выбросов загрезняющих веществ центральной котельной  г. Косшы Акмолинской области</t>
  </si>
  <si>
    <t>Аппарат акима г. Косшы</t>
  </si>
  <si>
    <t>Строительство автоматизированной системы мониторинга эмиссий на источнике РК-2" ГКП на ПХВ "Кокшетау Жылу"</t>
  </si>
  <si>
    <t>Аппарат акима г. Кокшетау</t>
  </si>
  <si>
    <t>Укрепление насыпи исскуственного водоема в лесничестве "Акбулак" Отрадненского учреждения</t>
  </si>
  <si>
    <t>Ликвидация стихийных свалок в населенных пунктах г. Степногорск</t>
  </si>
  <si>
    <t>Оценка и прогноз основных тенденций изменения качества атмосферного воздуха в целях своевременного выявления негативных воздействий природных и антропогенных факторов</t>
  </si>
  <si>
    <t>Улучшение качества окружающей среды</t>
  </si>
  <si>
    <t xml:space="preserve">Предотвращение, контроль и мониторинг за экологическим состоянием окружающей среды на территории подверженной  загрязнению  </t>
  </si>
  <si>
    <t>защита от подтопления</t>
  </si>
  <si>
    <t xml:space="preserve">Возобновление и сохранение лесных экосистем </t>
  </si>
  <si>
    <t>Совершенствование охраны,  воспроизводства лесного фонда</t>
  </si>
  <si>
    <t xml:space="preserve">озеленение территории населенных пунктов, улучшение экологической обстановки, создание и улучшение оздоровительно-рекреационных зон </t>
  </si>
  <si>
    <t>Предотвращения вредного воздействия отходов на здоровье человека и окружающую среду</t>
  </si>
  <si>
    <t>Предотвращение загрязнения окружающей среды, возвращение территории в хозяйственный оборот, создание благоприятных условий для проживания</t>
  </si>
  <si>
    <t>Улучшение экологической обстановки и повышение санитарно-эпидемиологической безопасности населения</t>
  </si>
  <si>
    <t>Предотвращения, контроль и мониторинг за экологическим состоянием окружающей среды</t>
  </si>
  <si>
    <t>Проведение  научных исследований гидродинамических свойств поверхностных вод через города Атбасар и Кокшетау</t>
  </si>
  <si>
    <t>определение целесообразности строительства водоотводного канала в обход города Атбасар</t>
  </si>
  <si>
    <t>предотвращение лесных пожаров</t>
  </si>
  <si>
    <t>ОФ</t>
  </si>
  <si>
    <t>ВСЕГО за счет бюджетных средств</t>
  </si>
  <si>
    <t>ВСЕГО за счет средств фонда</t>
  </si>
  <si>
    <t>ВСЕГО</t>
  </si>
  <si>
    <t>Разработка проекта зон санитрной охраны Астанинского водохранилища</t>
  </si>
  <si>
    <t>проект</t>
  </si>
  <si>
    <t>предотвращение засорения, загрязнения и истощения водных ресурсов</t>
  </si>
  <si>
    <t>Комплексная оценка радиационного состояния с составлением радиоэкологического атласа Акмолинской области</t>
  </si>
  <si>
    <t>ОФ - общественный фонд</t>
  </si>
  <si>
    <t>Текущий ремонт плотины "Самарка" Сергеевского сельского округа Атбасарского района</t>
  </si>
  <si>
    <t>Разработка проектно-сметной документации на реконструкцию ГТС "Солёная балка"</t>
  </si>
  <si>
    <t>Разработка ПСД на реконструкцию плотины Веденовская Бурабайского района</t>
  </si>
  <si>
    <t>2025-2027</t>
  </si>
  <si>
    <t>аппарат акима г. Степногорск</t>
  </si>
  <si>
    <t>Строительств оскотомогильника в поселке Бестобе, города Степногорска Акмолинской области</t>
  </si>
  <si>
    <t>Строительство скотомогильника в селе Карабулак города Степногорска Акмолинской области</t>
  </si>
  <si>
    <t xml:space="preserve">Регулирование реки Боксук в целях исключения паводковых ситуаций у села Жанатурмыс,  Астраханского района, Акмолинской области района </t>
  </si>
  <si>
    <t>Разработка ПСД  по расчистке участка русла реки Аксу в п.Аксу г.Степногорск Акмолинской области</t>
  </si>
  <si>
    <t>Проведение комплексной вневедомственной экспертизы РП Расчистка участка русла реки Аксу в п.Аксу г.Степногорск Акмолинской области</t>
  </si>
  <si>
    <t>Разработка сводного тома предельно допустимых выбросов города Степногорск (и поселок Аксу)</t>
  </si>
  <si>
    <t>Строительство скотомогильника в селе Ангал батыр района Биржан Сал</t>
  </si>
  <si>
    <t>Строительство скотомогильника в селе Баймырза района Биржан Сал</t>
  </si>
  <si>
    <t>Строительство скотомогильника в селе Кудыкагаш района Биржан Сал</t>
  </si>
  <si>
    <t>Строительство скотомогильника в селе Коргалжын Коргалжынского района</t>
  </si>
  <si>
    <t>аппарат акима района Биржан сал</t>
  </si>
  <si>
    <t xml:space="preserve">аппарат акима Коргалжынского района </t>
  </si>
  <si>
    <t xml:space="preserve">«Дноуглубление, расширение и спрямление русла реки Жабай и возведение защитной дамбы от подтопления г. Атбасар Акмолинской области» </t>
  </si>
  <si>
    <t>Аппарат акима Шортандинского района</t>
  </si>
  <si>
    <t>Разработка ПСД на строительство полигона ТБО в городе Акколь Аккольского района Акмолинской области</t>
  </si>
  <si>
    <t>аппарта акима Аккольского района</t>
  </si>
  <si>
    <t>Реконструкция шлюз-затворов на плотине "Основная" Шортандинского района</t>
  </si>
  <si>
    <t>Приобретение Анализатора пыли DUST TRAK 8533 (станция ОПТЕК) п.Аксу</t>
  </si>
  <si>
    <t>Приобретение Анализатора пыли DUST TRAK 8533 (станция ОПТЕК) п.Бурабай</t>
  </si>
  <si>
    <t>Приобретение Анализатора пыли DUST TRAK 8533 (станция ОПТЕК) п.Мадениет</t>
  </si>
  <si>
    <t>Приобретение Анализатора пыли DUST TRAK 8533 (станция ОПТЕК) г. Атбасар</t>
  </si>
  <si>
    <t>Приобретение двух газоанализаторов Р-310А(станция ОПТЕК)  г. Кокшетау</t>
  </si>
  <si>
    <t>Приобретение двух газоанализаторов Р-310А(станция ОПТЕК)  г. Атбасар</t>
  </si>
  <si>
    <t>Приобретение двух анализаторов пыли FIDAS-200(CERTA 1100) (станция Ecotech)  г.Степногорск</t>
  </si>
  <si>
    <t>Приобретение двух газоанализаторов  APNA-370 (станция HORIBA)  г. Щучинск</t>
  </si>
  <si>
    <t>Стационарный пункт наблюдения за загрязнением атмосферного воздуха (станция HORIBA) п.Бестобе</t>
  </si>
  <si>
    <t>Стационарный пункт наблюдения за загрязнением атмосферного воздуха (станция HORIBA) п.Жолымбет</t>
  </si>
  <si>
    <t>Стационарный пункт наблюдения за загрязнением атмосферного воздуха (станция HORIBA) г.Есиль</t>
  </si>
  <si>
    <t>Стационарный пункт наблюдения за загрязнением атмосферного воздуха (станция HORIBA) г.Акколь</t>
  </si>
  <si>
    <t>Стационарный пункт наблюдения за загрязнением атмосферного воздуха (станция HORIBA) г.Косшы</t>
  </si>
  <si>
    <t>Дноуглубление, спрямление и расширение русла реки Есиль от объездной автодороги до села Кажимукан Целиноградского района</t>
  </si>
  <si>
    <t>Капитальный ремонт плотины "Прохоровско-Колоколовская" Буландынского района</t>
  </si>
  <si>
    <t>Укрепление тела Новокиенской плотины в Буландынском районе Акмолинской области</t>
  </si>
  <si>
    <t>Акимат Буландынского района</t>
  </si>
  <si>
    <t>Укрепление тела дамбы в районе РЭС города Макинск Буландынского района Акмолинской области</t>
  </si>
  <si>
    <t>Укрепление тела плотины в г. Макинск Буландынского района Акмолинской области</t>
  </si>
  <si>
    <t xml:space="preserve">Разработка ПСД по расчистке русла реки Нура на участке от н.п. Кабанбай батыра Целиноградского района до Кенбидаикского гидроузла в Коргалжинском районе </t>
  </si>
  <si>
    <t xml:space="preserve">Разработка ПСД по устройству защитных сооружений с. Каражар (новостройки), находящихся в ячейках систем лиманного орошения «Алва». </t>
  </si>
  <si>
    <t>Акимат Аршалынского района</t>
  </si>
  <si>
    <t xml:space="preserve">Разработк ПСД  "Строительство заградительной дамбы в 4 мкр. села Жибек Жолы Аршалынского района Акмолинской области" </t>
  </si>
  <si>
    <t>Разработк ПСД  "Дноуглубительные работы на реке Саркырама в граница села Каменка Сандыктауского района Акмолинской области"</t>
  </si>
  <si>
    <t xml:space="preserve">Берегоукрепительные работы на реке Нура в селе Р. Кошкарбаева Целиноградского района   </t>
  </si>
  <si>
    <t>ограничение антропогенного воздействия на водные объекты</t>
  </si>
  <si>
    <t>Приобретение комплексной системы раннего предупреждения опасных и стихийных гидрометеорологических явлений с. Вознесенка Буландынского района, с. Магдалиновка Атбасарского района</t>
  </si>
  <si>
    <t>Стационарный пункт наблюдения за загрязнением атмосферного воздуха (станция HORIBA)  п. Заводской</t>
  </si>
  <si>
    <t xml:space="preserve">Установление водоохранных зон и полос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</si>
</sst>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4" applyNumberFormat="0" applyAlignment="0" applyProtection="0"/>
    <xf numFmtId="0" fontId="5" fillId="27" borderId="5" applyNumberFormat="0" applyAlignment="0" applyProtection="0"/>
    <xf numFmtId="0" fontId="6" fillId="27" borderId="4" applyNumberFormat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1" fillId="28" borderId="10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30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31" borderId="11" applyNumberFormat="0" applyFont="0" applyAlignment="0" applyProtection="0"/>
    <xf numFmtId="0" fontId="16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18" fillId="32" borderId="0" applyNumberFormat="0" applyBorder="0" applyAlignment="0" applyProtection="0"/>
    <xf numFmtId="0" fontId="24" fillId="0" borderId="0"/>
    <xf numFmtId="0" fontId="26" fillId="0" borderId="0"/>
  </cellStyleXfs>
  <cellXfs count="69">
    <xf numFmtId="0" fontId="0" fillId="0" borderId="0" xfId="0"/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/>
    <xf numFmtId="0" fontId="20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0" fontId="25" fillId="0" borderId="0" xfId="0" applyFont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/>
    </xf>
    <xf numFmtId="4" fontId="21" fillId="0" borderId="13" xfId="0" applyNumberFormat="1" applyFont="1" applyBorder="1" applyAlignment="1">
      <alignment horizontal="center" vertical="center"/>
    </xf>
    <xf numFmtId="0" fontId="22" fillId="0" borderId="0" xfId="0" applyFont="1"/>
    <xf numFmtId="4" fontId="22" fillId="0" borderId="1" xfId="0" applyNumberFormat="1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21" fillId="33" borderId="1" xfId="0" applyFont="1" applyFill="1" applyBorder="1" applyAlignment="1">
      <alignment horizontal="left" vertical="center" wrapText="1"/>
    </xf>
    <xf numFmtId="0" fontId="21" fillId="33" borderId="1" xfId="0" applyFont="1" applyFill="1" applyBorder="1" applyAlignment="1">
      <alignment horizontal="center" vertical="center" wrapText="1"/>
    </xf>
    <xf numFmtId="4" fontId="21" fillId="33" borderId="1" xfId="0" applyNumberFormat="1" applyFont="1" applyFill="1" applyBorder="1" applyAlignment="1">
      <alignment horizontal="center" vertical="center" wrapText="1"/>
    </xf>
    <xf numFmtId="0" fontId="21" fillId="33" borderId="1" xfId="0" applyFont="1" applyFill="1" applyBorder="1" applyAlignment="1">
      <alignment horizontal="center" vertical="center"/>
    </xf>
    <xf numFmtId="4" fontId="21" fillId="33" borderId="1" xfId="0" applyNumberFormat="1" applyFont="1" applyFill="1" applyBorder="1" applyAlignment="1">
      <alignment horizontal="center" vertical="center"/>
    </xf>
    <xf numFmtId="0" fontId="21" fillId="34" borderId="0" xfId="0" applyFont="1" applyFill="1"/>
    <xf numFmtId="0" fontId="21" fillId="35" borderId="0" xfId="0" applyFont="1" applyFill="1"/>
    <xf numFmtId="0" fontId="21" fillId="33" borderId="0" xfId="0" applyFont="1" applyFill="1"/>
    <xf numFmtId="0" fontId="20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horizontal="center" vertical="center"/>
    </xf>
    <xf numFmtId="0" fontId="22" fillId="33" borderId="0" xfId="0" applyFont="1" applyFill="1"/>
    <xf numFmtId="0" fontId="2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33" borderId="1" xfId="0" applyFont="1" applyFill="1" applyBorder="1" applyAlignment="1">
      <alignment wrapText="1"/>
    </xf>
    <xf numFmtId="0" fontId="19" fillId="0" borderId="1" xfId="0" applyFont="1" applyBorder="1" applyAlignment="1">
      <alignment wrapText="1"/>
    </xf>
    <xf numFmtId="2" fontId="21" fillId="0" borderId="1" xfId="0" applyNumberFormat="1" applyFont="1" applyBorder="1" applyAlignment="1">
      <alignment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wrapText="1"/>
    </xf>
    <xf numFmtId="4" fontId="20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0" fillId="33" borderId="1" xfId="0" applyFont="1" applyFill="1" applyBorder="1" applyAlignment="1">
      <alignment horizontal="left" vertical="center" wrapText="1"/>
    </xf>
    <xf numFmtId="0" fontId="1" fillId="33" borderId="1" xfId="0" applyFont="1" applyFill="1" applyBorder="1" applyAlignment="1">
      <alignment horizontal="center" vertical="top" wrapText="1"/>
    </xf>
    <xf numFmtId="4" fontId="20" fillId="33" borderId="1" xfId="0" applyNumberFormat="1" applyFont="1" applyFill="1" applyBorder="1" applyAlignment="1">
      <alignment horizontal="center" vertical="center" wrapText="1"/>
    </xf>
    <xf numFmtId="0" fontId="21" fillId="33" borderId="1" xfId="0" applyFont="1" applyFill="1" applyBorder="1" applyAlignment="1">
      <alignment horizontal="center" wrapText="1"/>
    </xf>
    <xf numFmtId="4" fontId="21" fillId="33" borderId="13" xfId="0" applyNumberFormat="1" applyFont="1" applyFill="1" applyBorder="1" applyAlignment="1">
      <alignment horizontal="center" vertical="center"/>
    </xf>
    <xf numFmtId="4" fontId="21" fillId="33" borderId="0" xfId="0" applyNumberFormat="1" applyFont="1" applyFill="1" applyAlignment="1">
      <alignment horizontal="center" vertical="center"/>
    </xf>
    <xf numFmtId="0" fontId="22" fillId="0" borderId="13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wrapText="1"/>
    </xf>
    <xf numFmtId="0" fontId="22" fillId="0" borderId="1" xfId="0" applyFont="1" applyBorder="1" applyAlignment="1">
      <alignment wrapText="1"/>
    </xf>
    <xf numFmtId="0" fontId="22" fillId="0" borderId="13" xfId="0" applyFont="1" applyBorder="1" applyAlignment="1">
      <alignment horizontal="left" wrapText="1"/>
    </xf>
    <xf numFmtId="0" fontId="22" fillId="0" borderId="14" xfId="0" applyFont="1" applyBorder="1" applyAlignment="1">
      <alignment horizontal="left" wrapText="1"/>
    </xf>
  </cellXfs>
  <cellStyles count="44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42" xr:uid="{00000000-0005-0000-0000-000024000000}"/>
    <cellStyle name="Обычный 3" xfId="43" xr:uid="{00000000-0005-0000-0000-000025000000}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DH140"/>
  <sheetViews>
    <sheetView tabSelected="1" view="pageBreakPreview" topLeftCell="A127" zoomScaleNormal="100" zoomScaleSheetLayoutView="100" workbookViewId="0">
      <selection activeCell="I114" sqref="I114"/>
    </sheetView>
  </sheetViews>
  <sheetFormatPr defaultRowHeight="15.75" x14ac:dyDescent="0.25"/>
  <cols>
    <col min="1" max="1" width="3.5703125" style="1" customWidth="1"/>
    <col min="2" max="2" width="38.42578125" style="2" customWidth="1"/>
    <col min="3" max="3" width="14.7109375" style="1" customWidth="1"/>
    <col min="4" max="4" width="13.42578125" style="1" customWidth="1"/>
    <col min="5" max="5" width="10.7109375" style="1" customWidth="1"/>
    <col min="6" max="6" width="21.5703125" style="1" customWidth="1"/>
    <col min="7" max="7" width="18.7109375" style="1" customWidth="1"/>
    <col min="8" max="8" width="19" style="1" customWidth="1"/>
    <col min="9" max="9" width="13.42578125" style="1" customWidth="1"/>
    <col min="10" max="10" width="27.28515625" style="5" customWidth="1"/>
    <col min="11" max="112" width="9.140625" style="34"/>
    <col min="113" max="248" width="9.140625" style="3"/>
    <col min="249" max="249" width="3.5703125" style="3" customWidth="1"/>
    <col min="250" max="250" width="38.42578125" style="3" customWidth="1"/>
    <col min="251" max="251" width="13.5703125" style="3" customWidth="1"/>
    <col min="252" max="252" width="9.42578125" style="3" customWidth="1"/>
    <col min="253" max="253" width="10.7109375" style="3" customWidth="1"/>
    <col min="254" max="255" width="14.42578125" style="3" customWidth="1"/>
    <col min="256" max="256" width="14" style="3" customWidth="1"/>
    <col min="257" max="257" width="13.42578125" style="3" customWidth="1"/>
    <col min="258" max="258" width="9.140625" style="3"/>
    <col min="259" max="259" width="10.5703125" style="3" customWidth="1"/>
    <col min="260" max="504" width="9.140625" style="3"/>
    <col min="505" max="505" width="3.5703125" style="3" customWidth="1"/>
    <col min="506" max="506" width="38.42578125" style="3" customWidth="1"/>
    <col min="507" max="507" width="13.5703125" style="3" customWidth="1"/>
    <col min="508" max="508" width="9.42578125" style="3" customWidth="1"/>
    <col min="509" max="509" width="10.7109375" style="3" customWidth="1"/>
    <col min="510" max="511" width="14.42578125" style="3" customWidth="1"/>
    <col min="512" max="512" width="14" style="3" customWidth="1"/>
    <col min="513" max="513" width="13.42578125" style="3" customWidth="1"/>
    <col min="514" max="514" width="9.140625" style="3"/>
    <col min="515" max="515" width="10.5703125" style="3" customWidth="1"/>
    <col min="516" max="760" width="9.140625" style="3"/>
    <col min="761" max="761" width="3.5703125" style="3" customWidth="1"/>
    <col min="762" max="762" width="38.42578125" style="3" customWidth="1"/>
    <col min="763" max="763" width="13.5703125" style="3" customWidth="1"/>
    <col min="764" max="764" width="9.42578125" style="3" customWidth="1"/>
    <col min="765" max="765" width="10.7109375" style="3" customWidth="1"/>
    <col min="766" max="767" width="14.42578125" style="3" customWidth="1"/>
    <col min="768" max="768" width="14" style="3" customWidth="1"/>
    <col min="769" max="769" width="13.42578125" style="3" customWidth="1"/>
    <col min="770" max="770" width="9.140625" style="3"/>
    <col min="771" max="771" width="10.5703125" style="3" customWidth="1"/>
    <col min="772" max="1016" width="9.140625" style="3"/>
    <col min="1017" max="1017" width="3.5703125" style="3" customWidth="1"/>
    <col min="1018" max="1018" width="38.42578125" style="3" customWidth="1"/>
    <col min="1019" max="1019" width="13.5703125" style="3" customWidth="1"/>
    <col min="1020" max="1020" width="9.42578125" style="3" customWidth="1"/>
    <col min="1021" max="1021" width="10.7109375" style="3" customWidth="1"/>
    <col min="1022" max="1023" width="14.42578125" style="3" customWidth="1"/>
    <col min="1024" max="1024" width="14" style="3" customWidth="1"/>
    <col min="1025" max="1025" width="13.42578125" style="3" customWidth="1"/>
    <col min="1026" max="1026" width="9.140625" style="3"/>
    <col min="1027" max="1027" width="10.5703125" style="3" customWidth="1"/>
    <col min="1028" max="1272" width="9.140625" style="3"/>
    <col min="1273" max="1273" width="3.5703125" style="3" customWidth="1"/>
    <col min="1274" max="1274" width="38.42578125" style="3" customWidth="1"/>
    <col min="1275" max="1275" width="13.5703125" style="3" customWidth="1"/>
    <col min="1276" max="1276" width="9.42578125" style="3" customWidth="1"/>
    <col min="1277" max="1277" width="10.7109375" style="3" customWidth="1"/>
    <col min="1278" max="1279" width="14.42578125" style="3" customWidth="1"/>
    <col min="1280" max="1280" width="14" style="3" customWidth="1"/>
    <col min="1281" max="1281" width="13.42578125" style="3" customWidth="1"/>
    <col min="1282" max="1282" width="9.140625" style="3"/>
    <col min="1283" max="1283" width="10.5703125" style="3" customWidth="1"/>
    <col min="1284" max="1528" width="9.140625" style="3"/>
    <col min="1529" max="1529" width="3.5703125" style="3" customWidth="1"/>
    <col min="1530" max="1530" width="38.42578125" style="3" customWidth="1"/>
    <col min="1531" max="1531" width="13.5703125" style="3" customWidth="1"/>
    <col min="1532" max="1532" width="9.42578125" style="3" customWidth="1"/>
    <col min="1533" max="1533" width="10.7109375" style="3" customWidth="1"/>
    <col min="1534" max="1535" width="14.42578125" style="3" customWidth="1"/>
    <col min="1536" max="1536" width="14" style="3" customWidth="1"/>
    <col min="1537" max="1537" width="13.42578125" style="3" customWidth="1"/>
    <col min="1538" max="1538" width="9.140625" style="3"/>
    <col min="1539" max="1539" width="10.5703125" style="3" customWidth="1"/>
    <col min="1540" max="1784" width="9.140625" style="3"/>
    <col min="1785" max="1785" width="3.5703125" style="3" customWidth="1"/>
    <col min="1786" max="1786" width="38.42578125" style="3" customWidth="1"/>
    <col min="1787" max="1787" width="13.5703125" style="3" customWidth="1"/>
    <col min="1788" max="1788" width="9.42578125" style="3" customWidth="1"/>
    <col min="1789" max="1789" width="10.7109375" style="3" customWidth="1"/>
    <col min="1790" max="1791" width="14.42578125" style="3" customWidth="1"/>
    <col min="1792" max="1792" width="14" style="3" customWidth="1"/>
    <col min="1793" max="1793" width="13.42578125" style="3" customWidth="1"/>
    <col min="1794" max="1794" width="9.140625" style="3"/>
    <col min="1795" max="1795" width="10.5703125" style="3" customWidth="1"/>
    <col min="1796" max="2040" width="9.140625" style="3"/>
    <col min="2041" max="2041" width="3.5703125" style="3" customWidth="1"/>
    <col min="2042" max="2042" width="38.42578125" style="3" customWidth="1"/>
    <col min="2043" max="2043" width="13.5703125" style="3" customWidth="1"/>
    <col min="2044" max="2044" width="9.42578125" style="3" customWidth="1"/>
    <col min="2045" max="2045" width="10.7109375" style="3" customWidth="1"/>
    <col min="2046" max="2047" width="14.42578125" style="3" customWidth="1"/>
    <col min="2048" max="2048" width="14" style="3" customWidth="1"/>
    <col min="2049" max="2049" width="13.42578125" style="3" customWidth="1"/>
    <col min="2050" max="2050" width="9.140625" style="3"/>
    <col min="2051" max="2051" width="10.5703125" style="3" customWidth="1"/>
    <col min="2052" max="2296" width="9.140625" style="3"/>
    <col min="2297" max="2297" width="3.5703125" style="3" customWidth="1"/>
    <col min="2298" max="2298" width="38.42578125" style="3" customWidth="1"/>
    <col min="2299" max="2299" width="13.5703125" style="3" customWidth="1"/>
    <col min="2300" max="2300" width="9.42578125" style="3" customWidth="1"/>
    <col min="2301" max="2301" width="10.7109375" style="3" customWidth="1"/>
    <col min="2302" max="2303" width="14.42578125" style="3" customWidth="1"/>
    <col min="2304" max="2304" width="14" style="3" customWidth="1"/>
    <col min="2305" max="2305" width="13.42578125" style="3" customWidth="1"/>
    <col min="2306" max="2306" width="9.140625" style="3"/>
    <col min="2307" max="2307" width="10.5703125" style="3" customWidth="1"/>
    <col min="2308" max="2552" width="9.140625" style="3"/>
    <col min="2553" max="2553" width="3.5703125" style="3" customWidth="1"/>
    <col min="2554" max="2554" width="38.42578125" style="3" customWidth="1"/>
    <col min="2555" max="2555" width="13.5703125" style="3" customWidth="1"/>
    <col min="2556" max="2556" width="9.42578125" style="3" customWidth="1"/>
    <col min="2557" max="2557" width="10.7109375" style="3" customWidth="1"/>
    <col min="2558" max="2559" width="14.42578125" style="3" customWidth="1"/>
    <col min="2560" max="2560" width="14" style="3" customWidth="1"/>
    <col min="2561" max="2561" width="13.42578125" style="3" customWidth="1"/>
    <col min="2562" max="2562" width="9.140625" style="3"/>
    <col min="2563" max="2563" width="10.5703125" style="3" customWidth="1"/>
    <col min="2564" max="2808" width="9.140625" style="3"/>
    <col min="2809" max="2809" width="3.5703125" style="3" customWidth="1"/>
    <col min="2810" max="2810" width="38.42578125" style="3" customWidth="1"/>
    <col min="2811" max="2811" width="13.5703125" style="3" customWidth="1"/>
    <col min="2812" max="2812" width="9.42578125" style="3" customWidth="1"/>
    <col min="2813" max="2813" width="10.7109375" style="3" customWidth="1"/>
    <col min="2814" max="2815" width="14.42578125" style="3" customWidth="1"/>
    <col min="2816" max="2816" width="14" style="3" customWidth="1"/>
    <col min="2817" max="2817" width="13.42578125" style="3" customWidth="1"/>
    <col min="2818" max="2818" width="9.140625" style="3"/>
    <col min="2819" max="2819" width="10.5703125" style="3" customWidth="1"/>
    <col min="2820" max="3064" width="9.140625" style="3"/>
    <col min="3065" max="3065" width="3.5703125" style="3" customWidth="1"/>
    <col min="3066" max="3066" width="38.42578125" style="3" customWidth="1"/>
    <col min="3067" max="3067" width="13.5703125" style="3" customWidth="1"/>
    <col min="3068" max="3068" width="9.42578125" style="3" customWidth="1"/>
    <col min="3069" max="3069" width="10.7109375" style="3" customWidth="1"/>
    <col min="3070" max="3071" width="14.42578125" style="3" customWidth="1"/>
    <col min="3072" max="3072" width="14" style="3" customWidth="1"/>
    <col min="3073" max="3073" width="13.42578125" style="3" customWidth="1"/>
    <col min="3074" max="3074" width="9.140625" style="3"/>
    <col min="3075" max="3075" width="10.5703125" style="3" customWidth="1"/>
    <col min="3076" max="3320" width="9.140625" style="3"/>
    <col min="3321" max="3321" width="3.5703125" style="3" customWidth="1"/>
    <col min="3322" max="3322" width="38.42578125" style="3" customWidth="1"/>
    <col min="3323" max="3323" width="13.5703125" style="3" customWidth="1"/>
    <col min="3324" max="3324" width="9.42578125" style="3" customWidth="1"/>
    <col min="3325" max="3325" width="10.7109375" style="3" customWidth="1"/>
    <col min="3326" max="3327" width="14.42578125" style="3" customWidth="1"/>
    <col min="3328" max="3328" width="14" style="3" customWidth="1"/>
    <col min="3329" max="3329" width="13.42578125" style="3" customWidth="1"/>
    <col min="3330" max="3330" width="9.140625" style="3"/>
    <col min="3331" max="3331" width="10.5703125" style="3" customWidth="1"/>
    <col min="3332" max="3576" width="9.140625" style="3"/>
    <col min="3577" max="3577" width="3.5703125" style="3" customWidth="1"/>
    <col min="3578" max="3578" width="38.42578125" style="3" customWidth="1"/>
    <col min="3579" max="3579" width="13.5703125" style="3" customWidth="1"/>
    <col min="3580" max="3580" width="9.42578125" style="3" customWidth="1"/>
    <col min="3581" max="3581" width="10.7109375" style="3" customWidth="1"/>
    <col min="3582" max="3583" width="14.42578125" style="3" customWidth="1"/>
    <col min="3584" max="3584" width="14" style="3" customWidth="1"/>
    <col min="3585" max="3585" width="13.42578125" style="3" customWidth="1"/>
    <col min="3586" max="3586" width="9.140625" style="3"/>
    <col min="3587" max="3587" width="10.5703125" style="3" customWidth="1"/>
    <col min="3588" max="3832" width="9.140625" style="3"/>
    <col min="3833" max="3833" width="3.5703125" style="3" customWidth="1"/>
    <col min="3834" max="3834" width="38.42578125" style="3" customWidth="1"/>
    <col min="3835" max="3835" width="13.5703125" style="3" customWidth="1"/>
    <col min="3836" max="3836" width="9.42578125" style="3" customWidth="1"/>
    <col min="3837" max="3837" width="10.7109375" style="3" customWidth="1"/>
    <col min="3838" max="3839" width="14.42578125" style="3" customWidth="1"/>
    <col min="3840" max="3840" width="14" style="3" customWidth="1"/>
    <col min="3841" max="3841" width="13.42578125" style="3" customWidth="1"/>
    <col min="3842" max="3842" width="9.140625" style="3"/>
    <col min="3843" max="3843" width="10.5703125" style="3" customWidth="1"/>
    <col min="3844" max="4088" width="9.140625" style="3"/>
    <col min="4089" max="4089" width="3.5703125" style="3" customWidth="1"/>
    <col min="4090" max="4090" width="38.42578125" style="3" customWidth="1"/>
    <col min="4091" max="4091" width="13.5703125" style="3" customWidth="1"/>
    <col min="4092" max="4092" width="9.42578125" style="3" customWidth="1"/>
    <col min="4093" max="4093" width="10.7109375" style="3" customWidth="1"/>
    <col min="4094" max="4095" width="14.42578125" style="3" customWidth="1"/>
    <col min="4096" max="4096" width="14" style="3" customWidth="1"/>
    <col min="4097" max="4097" width="13.42578125" style="3" customWidth="1"/>
    <col min="4098" max="4098" width="9.140625" style="3"/>
    <col min="4099" max="4099" width="10.5703125" style="3" customWidth="1"/>
    <col min="4100" max="4344" width="9.140625" style="3"/>
    <col min="4345" max="4345" width="3.5703125" style="3" customWidth="1"/>
    <col min="4346" max="4346" width="38.42578125" style="3" customWidth="1"/>
    <col min="4347" max="4347" width="13.5703125" style="3" customWidth="1"/>
    <col min="4348" max="4348" width="9.42578125" style="3" customWidth="1"/>
    <col min="4349" max="4349" width="10.7109375" style="3" customWidth="1"/>
    <col min="4350" max="4351" width="14.42578125" style="3" customWidth="1"/>
    <col min="4352" max="4352" width="14" style="3" customWidth="1"/>
    <col min="4353" max="4353" width="13.42578125" style="3" customWidth="1"/>
    <col min="4354" max="4354" width="9.140625" style="3"/>
    <col min="4355" max="4355" width="10.5703125" style="3" customWidth="1"/>
    <col min="4356" max="4600" width="9.140625" style="3"/>
    <col min="4601" max="4601" width="3.5703125" style="3" customWidth="1"/>
    <col min="4602" max="4602" width="38.42578125" style="3" customWidth="1"/>
    <col min="4603" max="4603" width="13.5703125" style="3" customWidth="1"/>
    <col min="4604" max="4604" width="9.42578125" style="3" customWidth="1"/>
    <col min="4605" max="4605" width="10.7109375" style="3" customWidth="1"/>
    <col min="4606" max="4607" width="14.42578125" style="3" customWidth="1"/>
    <col min="4608" max="4608" width="14" style="3" customWidth="1"/>
    <col min="4609" max="4609" width="13.42578125" style="3" customWidth="1"/>
    <col min="4610" max="4610" width="9.140625" style="3"/>
    <col min="4611" max="4611" width="10.5703125" style="3" customWidth="1"/>
    <col min="4612" max="4856" width="9.140625" style="3"/>
    <col min="4857" max="4857" width="3.5703125" style="3" customWidth="1"/>
    <col min="4858" max="4858" width="38.42578125" style="3" customWidth="1"/>
    <col min="4859" max="4859" width="13.5703125" style="3" customWidth="1"/>
    <col min="4860" max="4860" width="9.42578125" style="3" customWidth="1"/>
    <col min="4861" max="4861" width="10.7109375" style="3" customWidth="1"/>
    <col min="4862" max="4863" width="14.42578125" style="3" customWidth="1"/>
    <col min="4864" max="4864" width="14" style="3" customWidth="1"/>
    <col min="4865" max="4865" width="13.42578125" style="3" customWidth="1"/>
    <col min="4866" max="4866" width="9.140625" style="3"/>
    <col min="4867" max="4867" width="10.5703125" style="3" customWidth="1"/>
    <col min="4868" max="5112" width="9.140625" style="3"/>
    <col min="5113" max="5113" width="3.5703125" style="3" customWidth="1"/>
    <col min="5114" max="5114" width="38.42578125" style="3" customWidth="1"/>
    <col min="5115" max="5115" width="13.5703125" style="3" customWidth="1"/>
    <col min="5116" max="5116" width="9.42578125" style="3" customWidth="1"/>
    <col min="5117" max="5117" width="10.7109375" style="3" customWidth="1"/>
    <col min="5118" max="5119" width="14.42578125" style="3" customWidth="1"/>
    <col min="5120" max="5120" width="14" style="3" customWidth="1"/>
    <col min="5121" max="5121" width="13.42578125" style="3" customWidth="1"/>
    <col min="5122" max="5122" width="9.140625" style="3"/>
    <col min="5123" max="5123" width="10.5703125" style="3" customWidth="1"/>
    <col min="5124" max="5368" width="9.140625" style="3"/>
    <col min="5369" max="5369" width="3.5703125" style="3" customWidth="1"/>
    <col min="5370" max="5370" width="38.42578125" style="3" customWidth="1"/>
    <col min="5371" max="5371" width="13.5703125" style="3" customWidth="1"/>
    <col min="5372" max="5372" width="9.42578125" style="3" customWidth="1"/>
    <col min="5373" max="5373" width="10.7109375" style="3" customWidth="1"/>
    <col min="5374" max="5375" width="14.42578125" style="3" customWidth="1"/>
    <col min="5376" max="5376" width="14" style="3" customWidth="1"/>
    <col min="5377" max="5377" width="13.42578125" style="3" customWidth="1"/>
    <col min="5378" max="5378" width="9.140625" style="3"/>
    <col min="5379" max="5379" width="10.5703125" style="3" customWidth="1"/>
    <col min="5380" max="5624" width="9.140625" style="3"/>
    <col min="5625" max="5625" width="3.5703125" style="3" customWidth="1"/>
    <col min="5626" max="5626" width="38.42578125" style="3" customWidth="1"/>
    <col min="5627" max="5627" width="13.5703125" style="3" customWidth="1"/>
    <col min="5628" max="5628" width="9.42578125" style="3" customWidth="1"/>
    <col min="5629" max="5629" width="10.7109375" style="3" customWidth="1"/>
    <col min="5630" max="5631" width="14.42578125" style="3" customWidth="1"/>
    <col min="5632" max="5632" width="14" style="3" customWidth="1"/>
    <col min="5633" max="5633" width="13.42578125" style="3" customWidth="1"/>
    <col min="5634" max="5634" width="9.140625" style="3"/>
    <col min="5635" max="5635" width="10.5703125" style="3" customWidth="1"/>
    <col min="5636" max="5880" width="9.140625" style="3"/>
    <col min="5881" max="5881" width="3.5703125" style="3" customWidth="1"/>
    <col min="5882" max="5882" width="38.42578125" style="3" customWidth="1"/>
    <col min="5883" max="5883" width="13.5703125" style="3" customWidth="1"/>
    <col min="5884" max="5884" width="9.42578125" style="3" customWidth="1"/>
    <col min="5885" max="5885" width="10.7109375" style="3" customWidth="1"/>
    <col min="5886" max="5887" width="14.42578125" style="3" customWidth="1"/>
    <col min="5888" max="5888" width="14" style="3" customWidth="1"/>
    <col min="5889" max="5889" width="13.42578125" style="3" customWidth="1"/>
    <col min="5890" max="5890" width="9.140625" style="3"/>
    <col min="5891" max="5891" width="10.5703125" style="3" customWidth="1"/>
    <col min="5892" max="6136" width="9.140625" style="3"/>
    <col min="6137" max="6137" width="3.5703125" style="3" customWidth="1"/>
    <col min="6138" max="6138" width="38.42578125" style="3" customWidth="1"/>
    <col min="6139" max="6139" width="13.5703125" style="3" customWidth="1"/>
    <col min="6140" max="6140" width="9.42578125" style="3" customWidth="1"/>
    <col min="6141" max="6141" width="10.7109375" style="3" customWidth="1"/>
    <col min="6142" max="6143" width="14.42578125" style="3" customWidth="1"/>
    <col min="6144" max="6144" width="14" style="3" customWidth="1"/>
    <col min="6145" max="6145" width="13.42578125" style="3" customWidth="1"/>
    <col min="6146" max="6146" width="9.140625" style="3"/>
    <col min="6147" max="6147" width="10.5703125" style="3" customWidth="1"/>
    <col min="6148" max="6392" width="9.140625" style="3"/>
    <col min="6393" max="6393" width="3.5703125" style="3" customWidth="1"/>
    <col min="6394" max="6394" width="38.42578125" style="3" customWidth="1"/>
    <col min="6395" max="6395" width="13.5703125" style="3" customWidth="1"/>
    <col min="6396" max="6396" width="9.42578125" style="3" customWidth="1"/>
    <col min="6397" max="6397" width="10.7109375" style="3" customWidth="1"/>
    <col min="6398" max="6399" width="14.42578125" style="3" customWidth="1"/>
    <col min="6400" max="6400" width="14" style="3" customWidth="1"/>
    <col min="6401" max="6401" width="13.42578125" style="3" customWidth="1"/>
    <col min="6402" max="6402" width="9.140625" style="3"/>
    <col min="6403" max="6403" width="10.5703125" style="3" customWidth="1"/>
    <col min="6404" max="6648" width="9.140625" style="3"/>
    <col min="6649" max="6649" width="3.5703125" style="3" customWidth="1"/>
    <col min="6650" max="6650" width="38.42578125" style="3" customWidth="1"/>
    <col min="6651" max="6651" width="13.5703125" style="3" customWidth="1"/>
    <col min="6652" max="6652" width="9.42578125" style="3" customWidth="1"/>
    <col min="6653" max="6653" width="10.7109375" style="3" customWidth="1"/>
    <col min="6654" max="6655" width="14.42578125" style="3" customWidth="1"/>
    <col min="6656" max="6656" width="14" style="3" customWidth="1"/>
    <col min="6657" max="6657" width="13.42578125" style="3" customWidth="1"/>
    <col min="6658" max="6658" width="9.140625" style="3"/>
    <col min="6659" max="6659" width="10.5703125" style="3" customWidth="1"/>
    <col min="6660" max="6904" width="9.140625" style="3"/>
    <col min="6905" max="6905" width="3.5703125" style="3" customWidth="1"/>
    <col min="6906" max="6906" width="38.42578125" style="3" customWidth="1"/>
    <col min="6907" max="6907" width="13.5703125" style="3" customWidth="1"/>
    <col min="6908" max="6908" width="9.42578125" style="3" customWidth="1"/>
    <col min="6909" max="6909" width="10.7109375" style="3" customWidth="1"/>
    <col min="6910" max="6911" width="14.42578125" style="3" customWidth="1"/>
    <col min="6912" max="6912" width="14" style="3" customWidth="1"/>
    <col min="6913" max="6913" width="13.42578125" style="3" customWidth="1"/>
    <col min="6914" max="6914" width="9.140625" style="3"/>
    <col min="6915" max="6915" width="10.5703125" style="3" customWidth="1"/>
    <col min="6916" max="7160" width="9.140625" style="3"/>
    <col min="7161" max="7161" width="3.5703125" style="3" customWidth="1"/>
    <col min="7162" max="7162" width="38.42578125" style="3" customWidth="1"/>
    <col min="7163" max="7163" width="13.5703125" style="3" customWidth="1"/>
    <col min="7164" max="7164" width="9.42578125" style="3" customWidth="1"/>
    <col min="7165" max="7165" width="10.7109375" style="3" customWidth="1"/>
    <col min="7166" max="7167" width="14.42578125" style="3" customWidth="1"/>
    <col min="7168" max="7168" width="14" style="3" customWidth="1"/>
    <col min="7169" max="7169" width="13.42578125" style="3" customWidth="1"/>
    <col min="7170" max="7170" width="9.140625" style="3"/>
    <col min="7171" max="7171" width="10.5703125" style="3" customWidth="1"/>
    <col min="7172" max="7416" width="9.140625" style="3"/>
    <col min="7417" max="7417" width="3.5703125" style="3" customWidth="1"/>
    <col min="7418" max="7418" width="38.42578125" style="3" customWidth="1"/>
    <col min="7419" max="7419" width="13.5703125" style="3" customWidth="1"/>
    <col min="7420" max="7420" width="9.42578125" style="3" customWidth="1"/>
    <col min="7421" max="7421" width="10.7109375" style="3" customWidth="1"/>
    <col min="7422" max="7423" width="14.42578125" style="3" customWidth="1"/>
    <col min="7424" max="7424" width="14" style="3" customWidth="1"/>
    <col min="7425" max="7425" width="13.42578125" style="3" customWidth="1"/>
    <col min="7426" max="7426" width="9.140625" style="3"/>
    <col min="7427" max="7427" width="10.5703125" style="3" customWidth="1"/>
    <col min="7428" max="7672" width="9.140625" style="3"/>
    <col min="7673" max="7673" width="3.5703125" style="3" customWidth="1"/>
    <col min="7674" max="7674" width="38.42578125" style="3" customWidth="1"/>
    <col min="7675" max="7675" width="13.5703125" style="3" customWidth="1"/>
    <col min="7676" max="7676" width="9.42578125" style="3" customWidth="1"/>
    <col min="7677" max="7677" width="10.7109375" style="3" customWidth="1"/>
    <col min="7678" max="7679" width="14.42578125" style="3" customWidth="1"/>
    <col min="7680" max="7680" width="14" style="3" customWidth="1"/>
    <col min="7681" max="7681" width="13.42578125" style="3" customWidth="1"/>
    <col min="7682" max="7682" width="9.140625" style="3"/>
    <col min="7683" max="7683" width="10.5703125" style="3" customWidth="1"/>
    <col min="7684" max="7928" width="9.140625" style="3"/>
    <col min="7929" max="7929" width="3.5703125" style="3" customWidth="1"/>
    <col min="7930" max="7930" width="38.42578125" style="3" customWidth="1"/>
    <col min="7931" max="7931" width="13.5703125" style="3" customWidth="1"/>
    <col min="7932" max="7932" width="9.42578125" style="3" customWidth="1"/>
    <col min="7933" max="7933" width="10.7109375" style="3" customWidth="1"/>
    <col min="7934" max="7935" width="14.42578125" style="3" customWidth="1"/>
    <col min="7936" max="7936" width="14" style="3" customWidth="1"/>
    <col min="7937" max="7937" width="13.42578125" style="3" customWidth="1"/>
    <col min="7938" max="7938" width="9.140625" style="3"/>
    <col min="7939" max="7939" width="10.5703125" style="3" customWidth="1"/>
    <col min="7940" max="8184" width="9.140625" style="3"/>
    <col min="8185" max="8185" width="3.5703125" style="3" customWidth="1"/>
    <col min="8186" max="8186" width="38.42578125" style="3" customWidth="1"/>
    <col min="8187" max="8187" width="13.5703125" style="3" customWidth="1"/>
    <col min="8188" max="8188" width="9.42578125" style="3" customWidth="1"/>
    <col min="8189" max="8189" width="10.7109375" style="3" customWidth="1"/>
    <col min="8190" max="8191" width="14.42578125" style="3" customWidth="1"/>
    <col min="8192" max="8192" width="14" style="3" customWidth="1"/>
    <col min="8193" max="8193" width="13.42578125" style="3" customWidth="1"/>
    <col min="8194" max="8194" width="9.140625" style="3"/>
    <col min="8195" max="8195" width="10.5703125" style="3" customWidth="1"/>
    <col min="8196" max="8440" width="9.140625" style="3"/>
    <col min="8441" max="8441" width="3.5703125" style="3" customWidth="1"/>
    <col min="8442" max="8442" width="38.42578125" style="3" customWidth="1"/>
    <col min="8443" max="8443" width="13.5703125" style="3" customWidth="1"/>
    <col min="8444" max="8444" width="9.42578125" style="3" customWidth="1"/>
    <col min="8445" max="8445" width="10.7109375" style="3" customWidth="1"/>
    <col min="8446" max="8447" width="14.42578125" style="3" customWidth="1"/>
    <col min="8448" max="8448" width="14" style="3" customWidth="1"/>
    <col min="8449" max="8449" width="13.42578125" style="3" customWidth="1"/>
    <col min="8450" max="8450" width="9.140625" style="3"/>
    <col min="8451" max="8451" width="10.5703125" style="3" customWidth="1"/>
    <col min="8452" max="8696" width="9.140625" style="3"/>
    <col min="8697" max="8697" width="3.5703125" style="3" customWidth="1"/>
    <col min="8698" max="8698" width="38.42578125" style="3" customWidth="1"/>
    <col min="8699" max="8699" width="13.5703125" style="3" customWidth="1"/>
    <col min="8700" max="8700" width="9.42578125" style="3" customWidth="1"/>
    <col min="8701" max="8701" width="10.7109375" style="3" customWidth="1"/>
    <col min="8702" max="8703" width="14.42578125" style="3" customWidth="1"/>
    <col min="8704" max="8704" width="14" style="3" customWidth="1"/>
    <col min="8705" max="8705" width="13.42578125" style="3" customWidth="1"/>
    <col min="8706" max="8706" width="9.140625" style="3"/>
    <col min="8707" max="8707" width="10.5703125" style="3" customWidth="1"/>
    <col min="8708" max="8952" width="9.140625" style="3"/>
    <col min="8953" max="8953" width="3.5703125" style="3" customWidth="1"/>
    <col min="8954" max="8954" width="38.42578125" style="3" customWidth="1"/>
    <col min="8955" max="8955" width="13.5703125" style="3" customWidth="1"/>
    <col min="8956" max="8956" width="9.42578125" style="3" customWidth="1"/>
    <col min="8957" max="8957" width="10.7109375" style="3" customWidth="1"/>
    <col min="8958" max="8959" width="14.42578125" style="3" customWidth="1"/>
    <col min="8960" max="8960" width="14" style="3" customWidth="1"/>
    <col min="8961" max="8961" width="13.42578125" style="3" customWidth="1"/>
    <col min="8962" max="8962" width="9.140625" style="3"/>
    <col min="8963" max="8963" width="10.5703125" style="3" customWidth="1"/>
    <col min="8964" max="9208" width="9.140625" style="3"/>
    <col min="9209" max="9209" width="3.5703125" style="3" customWidth="1"/>
    <col min="9210" max="9210" width="38.42578125" style="3" customWidth="1"/>
    <col min="9211" max="9211" width="13.5703125" style="3" customWidth="1"/>
    <col min="9212" max="9212" width="9.42578125" style="3" customWidth="1"/>
    <col min="9213" max="9213" width="10.7109375" style="3" customWidth="1"/>
    <col min="9214" max="9215" width="14.42578125" style="3" customWidth="1"/>
    <col min="9216" max="9216" width="14" style="3" customWidth="1"/>
    <col min="9217" max="9217" width="13.42578125" style="3" customWidth="1"/>
    <col min="9218" max="9218" width="9.140625" style="3"/>
    <col min="9219" max="9219" width="10.5703125" style="3" customWidth="1"/>
    <col min="9220" max="9464" width="9.140625" style="3"/>
    <col min="9465" max="9465" width="3.5703125" style="3" customWidth="1"/>
    <col min="9466" max="9466" width="38.42578125" style="3" customWidth="1"/>
    <col min="9467" max="9467" width="13.5703125" style="3" customWidth="1"/>
    <col min="9468" max="9468" width="9.42578125" style="3" customWidth="1"/>
    <col min="9469" max="9469" width="10.7109375" style="3" customWidth="1"/>
    <col min="9470" max="9471" width="14.42578125" style="3" customWidth="1"/>
    <col min="9472" max="9472" width="14" style="3" customWidth="1"/>
    <col min="9473" max="9473" width="13.42578125" style="3" customWidth="1"/>
    <col min="9474" max="9474" width="9.140625" style="3"/>
    <col min="9475" max="9475" width="10.5703125" style="3" customWidth="1"/>
    <col min="9476" max="9720" width="9.140625" style="3"/>
    <col min="9721" max="9721" width="3.5703125" style="3" customWidth="1"/>
    <col min="9722" max="9722" width="38.42578125" style="3" customWidth="1"/>
    <col min="9723" max="9723" width="13.5703125" style="3" customWidth="1"/>
    <col min="9724" max="9724" width="9.42578125" style="3" customWidth="1"/>
    <col min="9725" max="9725" width="10.7109375" style="3" customWidth="1"/>
    <col min="9726" max="9727" width="14.42578125" style="3" customWidth="1"/>
    <col min="9728" max="9728" width="14" style="3" customWidth="1"/>
    <col min="9729" max="9729" width="13.42578125" style="3" customWidth="1"/>
    <col min="9730" max="9730" width="9.140625" style="3"/>
    <col min="9731" max="9731" width="10.5703125" style="3" customWidth="1"/>
    <col min="9732" max="9976" width="9.140625" style="3"/>
    <col min="9977" max="9977" width="3.5703125" style="3" customWidth="1"/>
    <col min="9978" max="9978" width="38.42578125" style="3" customWidth="1"/>
    <col min="9979" max="9979" width="13.5703125" style="3" customWidth="1"/>
    <col min="9980" max="9980" width="9.42578125" style="3" customWidth="1"/>
    <col min="9981" max="9981" width="10.7109375" style="3" customWidth="1"/>
    <col min="9982" max="9983" width="14.42578125" style="3" customWidth="1"/>
    <col min="9984" max="9984" width="14" style="3" customWidth="1"/>
    <col min="9985" max="9985" width="13.42578125" style="3" customWidth="1"/>
    <col min="9986" max="9986" width="9.140625" style="3"/>
    <col min="9987" max="9987" width="10.5703125" style="3" customWidth="1"/>
    <col min="9988" max="10232" width="9.140625" style="3"/>
    <col min="10233" max="10233" width="3.5703125" style="3" customWidth="1"/>
    <col min="10234" max="10234" width="38.42578125" style="3" customWidth="1"/>
    <col min="10235" max="10235" width="13.5703125" style="3" customWidth="1"/>
    <col min="10236" max="10236" width="9.42578125" style="3" customWidth="1"/>
    <col min="10237" max="10237" width="10.7109375" style="3" customWidth="1"/>
    <col min="10238" max="10239" width="14.42578125" style="3" customWidth="1"/>
    <col min="10240" max="10240" width="14" style="3" customWidth="1"/>
    <col min="10241" max="10241" width="13.42578125" style="3" customWidth="1"/>
    <col min="10242" max="10242" width="9.140625" style="3"/>
    <col min="10243" max="10243" width="10.5703125" style="3" customWidth="1"/>
    <col min="10244" max="10488" width="9.140625" style="3"/>
    <col min="10489" max="10489" width="3.5703125" style="3" customWidth="1"/>
    <col min="10490" max="10490" width="38.42578125" style="3" customWidth="1"/>
    <col min="10491" max="10491" width="13.5703125" style="3" customWidth="1"/>
    <col min="10492" max="10492" width="9.42578125" style="3" customWidth="1"/>
    <col min="10493" max="10493" width="10.7109375" style="3" customWidth="1"/>
    <col min="10494" max="10495" width="14.42578125" style="3" customWidth="1"/>
    <col min="10496" max="10496" width="14" style="3" customWidth="1"/>
    <col min="10497" max="10497" width="13.42578125" style="3" customWidth="1"/>
    <col min="10498" max="10498" width="9.140625" style="3"/>
    <col min="10499" max="10499" width="10.5703125" style="3" customWidth="1"/>
    <col min="10500" max="10744" width="9.140625" style="3"/>
    <col min="10745" max="10745" width="3.5703125" style="3" customWidth="1"/>
    <col min="10746" max="10746" width="38.42578125" style="3" customWidth="1"/>
    <col min="10747" max="10747" width="13.5703125" style="3" customWidth="1"/>
    <col min="10748" max="10748" width="9.42578125" style="3" customWidth="1"/>
    <col min="10749" max="10749" width="10.7109375" style="3" customWidth="1"/>
    <col min="10750" max="10751" width="14.42578125" style="3" customWidth="1"/>
    <col min="10752" max="10752" width="14" style="3" customWidth="1"/>
    <col min="10753" max="10753" width="13.42578125" style="3" customWidth="1"/>
    <col min="10754" max="10754" width="9.140625" style="3"/>
    <col min="10755" max="10755" width="10.5703125" style="3" customWidth="1"/>
    <col min="10756" max="11000" width="9.140625" style="3"/>
    <col min="11001" max="11001" width="3.5703125" style="3" customWidth="1"/>
    <col min="11002" max="11002" width="38.42578125" style="3" customWidth="1"/>
    <col min="11003" max="11003" width="13.5703125" style="3" customWidth="1"/>
    <col min="11004" max="11004" width="9.42578125" style="3" customWidth="1"/>
    <col min="11005" max="11005" width="10.7109375" style="3" customWidth="1"/>
    <col min="11006" max="11007" width="14.42578125" style="3" customWidth="1"/>
    <col min="11008" max="11008" width="14" style="3" customWidth="1"/>
    <col min="11009" max="11009" width="13.42578125" style="3" customWidth="1"/>
    <col min="11010" max="11010" width="9.140625" style="3"/>
    <col min="11011" max="11011" width="10.5703125" style="3" customWidth="1"/>
    <col min="11012" max="11256" width="9.140625" style="3"/>
    <col min="11257" max="11257" width="3.5703125" style="3" customWidth="1"/>
    <col min="11258" max="11258" width="38.42578125" style="3" customWidth="1"/>
    <col min="11259" max="11259" width="13.5703125" style="3" customWidth="1"/>
    <col min="11260" max="11260" width="9.42578125" style="3" customWidth="1"/>
    <col min="11261" max="11261" width="10.7109375" style="3" customWidth="1"/>
    <col min="11262" max="11263" width="14.42578125" style="3" customWidth="1"/>
    <col min="11264" max="11264" width="14" style="3" customWidth="1"/>
    <col min="11265" max="11265" width="13.42578125" style="3" customWidth="1"/>
    <col min="11266" max="11266" width="9.140625" style="3"/>
    <col min="11267" max="11267" width="10.5703125" style="3" customWidth="1"/>
    <col min="11268" max="11512" width="9.140625" style="3"/>
    <col min="11513" max="11513" width="3.5703125" style="3" customWidth="1"/>
    <col min="11514" max="11514" width="38.42578125" style="3" customWidth="1"/>
    <col min="11515" max="11515" width="13.5703125" style="3" customWidth="1"/>
    <col min="11516" max="11516" width="9.42578125" style="3" customWidth="1"/>
    <col min="11517" max="11517" width="10.7109375" style="3" customWidth="1"/>
    <col min="11518" max="11519" width="14.42578125" style="3" customWidth="1"/>
    <col min="11520" max="11520" width="14" style="3" customWidth="1"/>
    <col min="11521" max="11521" width="13.42578125" style="3" customWidth="1"/>
    <col min="11522" max="11522" width="9.140625" style="3"/>
    <col min="11523" max="11523" width="10.5703125" style="3" customWidth="1"/>
    <col min="11524" max="11768" width="9.140625" style="3"/>
    <col min="11769" max="11769" width="3.5703125" style="3" customWidth="1"/>
    <col min="11770" max="11770" width="38.42578125" style="3" customWidth="1"/>
    <col min="11771" max="11771" width="13.5703125" style="3" customWidth="1"/>
    <col min="11772" max="11772" width="9.42578125" style="3" customWidth="1"/>
    <col min="11773" max="11773" width="10.7109375" style="3" customWidth="1"/>
    <col min="11774" max="11775" width="14.42578125" style="3" customWidth="1"/>
    <col min="11776" max="11776" width="14" style="3" customWidth="1"/>
    <col min="11777" max="11777" width="13.42578125" style="3" customWidth="1"/>
    <col min="11778" max="11778" width="9.140625" style="3"/>
    <col min="11779" max="11779" width="10.5703125" style="3" customWidth="1"/>
    <col min="11780" max="12024" width="9.140625" style="3"/>
    <col min="12025" max="12025" width="3.5703125" style="3" customWidth="1"/>
    <col min="12026" max="12026" width="38.42578125" style="3" customWidth="1"/>
    <col min="12027" max="12027" width="13.5703125" style="3" customWidth="1"/>
    <col min="12028" max="12028" width="9.42578125" style="3" customWidth="1"/>
    <col min="12029" max="12029" width="10.7109375" style="3" customWidth="1"/>
    <col min="12030" max="12031" width="14.42578125" style="3" customWidth="1"/>
    <col min="12032" max="12032" width="14" style="3" customWidth="1"/>
    <col min="12033" max="12033" width="13.42578125" style="3" customWidth="1"/>
    <col min="12034" max="12034" width="9.140625" style="3"/>
    <col min="12035" max="12035" width="10.5703125" style="3" customWidth="1"/>
    <col min="12036" max="12280" width="9.140625" style="3"/>
    <col min="12281" max="12281" width="3.5703125" style="3" customWidth="1"/>
    <col min="12282" max="12282" width="38.42578125" style="3" customWidth="1"/>
    <col min="12283" max="12283" width="13.5703125" style="3" customWidth="1"/>
    <col min="12284" max="12284" width="9.42578125" style="3" customWidth="1"/>
    <col min="12285" max="12285" width="10.7109375" style="3" customWidth="1"/>
    <col min="12286" max="12287" width="14.42578125" style="3" customWidth="1"/>
    <col min="12288" max="12288" width="14" style="3" customWidth="1"/>
    <col min="12289" max="12289" width="13.42578125" style="3" customWidth="1"/>
    <col min="12290" max="12290" width="9.140625" style="3"/>
    <col min="12291" max="12291" width="10.5703125" style="3" customWidth="1"/>
    <col min="12292" max="12536" width="9.140625" style="3"/>
    <col min="12537" max="12537" width="3.5703125" style="3" customWidth="1"/>
    <col min="12538" max="12538" width="38.42578125" style="3" customWidth="1"/>
    <col min="12539" max="12539" width="13.5703125" style="3" customWidth="1"/>
    <col min="12540" max="12540" width="9.42578125" style="3" customWidth="1"/>
    <col min="12541" max="12541" width="10.7109375" style="3" customWidth="1"/>
    <col min="12542" max="12543" width="14.42578125" style="3" customWidth="1"/>
    <col min="12544" max="12544" width="14" style="3" customWidth="1"/>
    <col min="12545" max="12545" width="13.42578125" style="3" customWidth="1"/>
    <col min="12546" max="12546" width="9.140625" style="3"/>
    <col min="12547" max="12547" width="10.5703125" style="3" customWidth="1"/>
    <col min="12548" max="12792" width="9.140625" style="3"/>
    <col min="12793" max="12793" width="3.5703125" style="3" customWidth="1"/>
    <col min="12794" max="12794" width="38.42578125" style="3" customWidth="1"/>
    <col min="12795" max="12795" width="13.5703125" style="3" customWidth="1"/>
    <col min="12796" max="12796" width="9.42578125" style="3" customWidth="1"/>
    <col min="12797" max="12797" width="10.7109375" style="3" customWidth="1"/>
    <col min="12798" max="12799" width="14.42578125" style="3" customWidth="1"/>
    <col min="12800" max="12800" width="14" style="3" customWidth="1"/>
    <col min="12801" max="12801" width="13.42578125" style="3" customWidth="1"/>
    <col min="12802" max="12802" width="9.140625" style="3"/>
    <col min="12803" max="12803" width="10.5703125" style="3" customWidth="1"/>
    <col min="12804" max="13048" width="9.140625" style="3"/>
    <col min="13049" max="13049" width="3.5703125" style="3" customWidth="1"/>
    <col min="13050" max="13050" width="38.42578125" style="3" customWidth="1"/>
    <col min="13051" max="13051" width="13.5703125" style="3" customWidth="1"/>
    <col min="13052" max="13052" width="9.42578125" style="3" customWidth="1"/>
    <col min="13053" max="13053" width="10.7109375" style="3" customWidth="1"/>
    <col min="13054" max="13055" width="14.42578125" style="3" customWidth="1"/>
    <col min="13056" max="13056" width="14" style="3" customWidth="1"/>
    <col min="13057" max="13057" width="13.42578125" style="3" customWidth="1"/>
    <col min="13058" max="13058" width="9.140625" style="3"/>
    <col min="13059" max="13059" width="10.5703125" style="3" customWidth="1"/>
    <col min="13060" max="13304" width="9.140625" style="3"/>
    <col min="13305" max="13305" width="3.5703125" style="3" customWidth="1"/>
    <col min="13306" max="13306" width="38.42578125" style="3" customWidth="1"/>
    <col min="13307" max="13307" width="13.5703125" style="3" customWidth="1"/>
    <col min="13308" max="13308" width="9.42578125" style="3" customWidth="1"/>
    <col min="13309" max="13309" width="10.7109375" style="3" customWidth="1"/>
    <col min="13310" max="13311" width="14.42578125" style="3" customWidth="1"/>
    <col min="13312" max="13312" width="14" style="3" customWidth="1"/>
    <col min="13313" max="13313" width="13.42578125" style="3" customWidth="1"/>
    <col min="13314" max="13314" width="9.140625" style="3"/>
    <col min="13315" max="13315" width="10.5703125" style="3" customWidth="1"/>
    <col min="13316" max="13560" width="9.140625" style="3"/>
    <col min="13561" max="13561" width="3.5703125" style="3" customWidth="1"/>
    <col min="13562" max="13562" width="38.42578125" style="3" customWidth="1"/>
    <col min="13563" max="13563" width="13.5703125" style="3" customWidth="1"/>
    <col min="13564" max="13564" width="9.42578125" style="3" customWidth="1"/>
    <col min="13565" max="13565" width="10.7109375" style="3" customWidth="1"/>
    <col min="13566" max="13567" width="14.42578125" style="3" customWidth="1"/>
    <col min="13568" max="13568" width="14" style="3" customWidth="1"/>
    <col min="13569" max="13569" width="13.42578125" style="3" customWidth="1"/>
    <col min="13570" max="13570" width="9.140625" style="3"/>
    <col min="13571" max="13571" width="10.5703125" style="3" customWidth="1"/>
    <col min="13572" max="13816" width="9.140625" style="3"/>
    <col min="13817" max="13817" width="3.5703125" style="3" customWidth="1"/>
    <col min="13818" max="13818" width="38.42578125" style="3" customWidth="1"/>
    <col min="13819" max="13819" width="13.5703125" style="3" customWidth="1"/>
    <col min="13820" max="13820" width="9.42578125" style="3" customWidth="1"/>
    <col min="13821" max="13821" width="10.7109375" style="3" customWidth="1"/>
    <col min="13822" max="13823" width="14.42578125" style="3" customWidth="1"/>
    <col min="13824" max="13824" width="14" style="3" customWidth="1"/>
    <col min="13825" max="13825" width="13.42578125" style="3" customWidth="1"/>
    <col min="13826" max="13826" width="9.140625" style="3"/>
    <col min="13827" max="13827" width="10.5703125" style="3" customWidth="1"/>
    <col min="13828" max="14072" width="9.140625" style="3"/>
    <col min="14073" max="14073" width="3.5703125" style="3" customWidth="1"/>
    <col min="14074" max="14074" width="38.42578125" style="3" customWidth="1"/>
    <col min="14075" max="14075" width="13.5703125" style="3" customWidth="1"/>
    <col min="14076" max="14076" width="9.42578125" style="3" customWidth="1"/>
    <col min="14077" max="14077" width="10.7109375" style="3" customWidth="1"/>
    <col min="14078" max="14079" width="14.42578125" style="3" customWidth="1"/>
    <col min="14080" max="14080" width="14" style="3" customWidth="1"/>
    <col min="14081" max="14081" width="13.42578125" style="3" customWidth="1"/>
    <col min="14082" max="14082" width="9.140625" style="3"/>
    <col min="14083" max="14083" width="10.5703125" style="3" customWidth="1"/>
    <col min="14084" max="14328" width="9.140625" style="3"/>
    <col min="14329" max="14329" width="3.5703125" style="3" customWidth="1"/>
    <col min="14330" max="14330" width="38.42578125" style="3" customWidth="1"/>
    <col min="14331" max="14331" width="13.5703125" style="3" customWidth="1"/>
    <col min="14332" max="14332" width="9.42578125" style="3" customWidth="1"/>
    <col min="14333" max="14333" width="10.7109375" style="3" customWidth="1"/>
    <col min="14334" max="14335" width="14.42578125" style="3" customWidth="1"/>
    <col min="14336" max="14336" width="14" style="3" customWidth="1"/>
    <col min="14337" max="14337" width="13.42578125" style="3" customWidth="1"/>
    <col min="14338" max="14338" width="9.140625" style="3"/>
    <col min="14339" max="14339" width="10.5703125" style="3" customWidth="1"/>
    <col min="14340" max="14584" width="9.140625" style="3"/>
    <col min="14585" max="14585" width="3.5703125" style="3" customWidth="1"/>
    <col min="14586" max="14586" width="38.42578125" style="3" customWidth="1"/>
    <col min="14587" max="14587" width="13.5703125" style="3" customWidth="1"/>
    <col min="14588" max="14588" width="9.42578125" style="3" customWidth="1"/>
    <col min="14589" max="14589" width="10.7109375" style="3" customWidth="1"/>
    <col min="14590" max="14591" width="14.42578125" style="3" customWidth="1"/>
    <col min="14592" max="14592" width="14" style="3" customWidth="1"/>
    <col min="14593" max="14593" width="13.42578125" style="3" customWidth="1"/>
    <col min="14594" max="14594" width="9.140625" style="3"/>
    <col min="14595" max="14595" width="10.5703125" style="3" customWidth="1"/>
    <col min="14596" max="14840" width="9.140625" style="3"/>
    <col min="14841" max="14841" width="3.5703125" style="3" customWidth="1"/>
    <col min="14842" max="14842" width="38.42578125" style="3" customWidth="1"/>
    <col min="14843" max="14843" width="13.5703125" style="3" customWidth="1"/>
    <col min="14844" max="14844" width="9.42578125" style="3" customWidth="1"/>
    <col min="14845" max="14845" width="10.7109375" style="3" customWidth="1"/>
    <col min="14846" max="14847" width="14.42578125" style="3" customWidth="1"/>
    <col min="14848" max="14848" width="14" style="3" customWidth="1"/>
    <col min="14849" max="14849" width="13.42578125" style="3" customWidth="1"/>
    <col min="14850" max="14850" width="9.140625" style="3"/>
    <col min="14851" max="14851" width="10.5703125" style="3" customWidth="1"/>
    <col min="14852" max="15096" width="9.140625" style="3"/>
    <col min="15097" max="15097" width="3.5703125" style="3" customWidth="1"/>
    <col min="15098" max="15098" width="38.42578125" style="3" customWidth="1"/>
    <col min="15099" max="15099" width="13.5703125" style="3" customWidth="1"/>
    <col min="15100" max="15100" width="9.42578125" style="3" customWidth="1"/>
    <col min="15101" max="15101" width="10.7109375" style="3" customWidth="1"/>
    <col min="15102" max="15103" width="14.42578125" style="3" customWidth="1"/>
    <col min="15104" max="15104" width="14" style="3" customWidth="1"/>
    <col min="15105" max="15105" width="13.42578125" style="3" customWidth="1"/>
    <col min="15106" max="15106" width="9.140625" style="3"/>
    <col min="15107" max="15107" width="10.5703125" style="3" customWidth="1"/>
    <col min="15108" max="15352" width="9.140625" style="3"/>
    <col min="15353" max="15353" width="3.5703125" style="3" customWidth="1"/>
    <col min="15354" max="15354" width="38.42578125" style="3" customWidth="1"/>
    <col min="15355" max="15355" width="13.5703125" style="3" customWidth="1"/>
    <col min="15356" max="15356" width="9.42578125" style="3" customWidth="1"/>
    <col min="15357" max="15357" width="10.7109375" style="3" customWidth="1"/>
    <col min="15358" max="15359" width="14.42578125" style="3" customWidth="1"/>
    <col min="15360" max="15360" width="14" style="3" customWidth="1"/>
    <col min="15361" max="15361" width="13.42578125" style="3" customWidth="1"/>
    <col min="15362" max="15362" width="9.140625" style="3"/>
    <col min="15363" max="15363" width="10.5703125" style="3" customWidth="1"/>
    <col min="15364" max="15608" width="9.140625" style="3"/>
    <col min="15609" max="15609" width="3.5703125" style="3" customWidth="1"/>
    <col min="15610" max="15610" width="38.42578125" style="3" customWidth="1"/>
    <col min="15611" max="15611" width="13.5703125" style="3" customWidth="1"/>
    <col min="15612" max="15612" width="9.42578125" style="3" customWidth="1"/>
    <col min="15613" max="15613" width="10.7109375" style="3" customWidth="1"/>
    <col min="15614" max="15615" width="14.42578125" style="3" customWidth="1"/>
    <col min="15616" max="15616" width="14" style="3" customWidth="1"/>
    <col min="15617" max="15617" width="13.42578125" style="3" customWidth="1"/>
    <col min="15618" max="15618" width="9.140625" style="3"/>
    <col min="15619" max="15619" width="10.5703125" style="3" customWidth="1"/>
    <col min="15620" max="15864" width="9.140625" style="3"/>
    <col min="15865" max="15865" width="3.5703125" style="3" customWidth="1"/>
    <col min="15866" max="15866" width="38.42578125" style="3" customWidth="1"/>
    <col min="15867" max="15867" width="13.5703125" style="3" customWidth="1"/>
    <col min="15868" max="15868" width="9.42578125" style="3" customWidth="1"/>
    <col min="15869" max="15869" width="10.7109375" style="3" customWidth="1"/>
    <col min="15870" max="15871" width="14.42578125" style="3" customWidth="1"/>
    <col min="15872" max="15872" width="14" style="3" customWidth="1"/>
    <col min="15873" max="15873" width="13.42578125" style="3" customWidth="1"/>
    <col min="15874" max="15874" width="9.140625" style="3"/>
    <col min="15875" max="15875" width="10.5703125" style="3" customWidth="1"/>
    <col min="15876" max="16120" width="9.140625" style="3"/>
    <col min="16121" max="16121" width="3.5703125" style="3" customWidth="1"/>
    <col min="16122" max="16122" width="38.42578125" style="3" customWidth="1"/>
    <col min="16123" max="16123" width="13.5703125" style="3" customWidth="1"/>
    <col min="16124" max="16124" width="9.42578125" style="3" customWidth="1"/>
    <col min="16125" max="16125" width="10.7109375" style="3" customWidth="1"/>
    <col min="16126" max="16127" width="14.42578125" style="3" customWidth="1"/>
    <col min="16128" max="16128" width="14" style="3" customWidth="1"/>
    <col min="16129" max="16129" width="13.42578125" style="3" customWidth="1"/>
    <col min="16130" max="16130" width="9.140625" style="3"/>
    <col min="16131" max="16131" width="10.5703125" style="3" customWidth="1"/>
    <col min="16132" max="16384" width="9.140625" style="3"/>
  </cols>
  <sheetData>
    <row r="2" spans="1:112" x14ac:dyDescent="0.25">
      <c r="G2" s="2"/>
      <c r="H2" s="3"/>
      <c r="I2" s="4" t="s">
        <v>53</v>
      </c>
    </row>
    <row r="3" spans="1:112" x14ac:dyDescent="0.25">
      <c r="G3" s="2"/>
      <c r="H3" s="3"/>
      <c r="I3" s="4" t="s">
        <v>54</v>
      </c>
    </row>
    <row r="4" spans="1:112" x14ac:dyDescent="0.25">
      <c r="G4" s="2"/>
      <c r="H4" s="3"/>
      <c r="I4" s="4" t="s">
        <v>52</v>
      </c>
    </row>
    <row r="5" spans="1:112" x14ac:dyDescent="0.25">
      <c r="G5" s="2"/>
      <c r="H5" s="3"/>
      <c r="I5" s="4" t="s">
        <v>68</v>
      </c>
      <c r="J5" s="6"/>
      <c r="K5" s="35"/>
    </row>
    <row r="6" spans="1:112" x14ac:dyDescent="0.25">
      <c r="G6" s="2"/>
      <c r="H6" s="3"/>
      <c r="I6" s="4" t="s">
        <v>69</v>
      </c>
    </row>
    <row r="8" spans="1:112" ht="28.5" customHeight="1" x14ac:dyDescent="0.25">
      <c r="A8" s="63" t="s">
        <v>71</v>
      </c>
      <c r="B8" s="63"/>
      <c r="C8" s="63"/>
      <c r="D8" s="63"/>
      <c r="E8" s="63"/>
      <c r="F8" s="63"/>
      <c r="G8" s="63"/>
      <c r="H8" s="63"/>
      <c r="I8" s="63"/>
    </row>
    <row r="9" spans="1:112" s="1" customFormat="1" ht="36.75" customHeight="1" x14ac:dyDescent="0.25">
      <c r="A9" s="62" t="s">
        <v>0</v>
      </c>
      <c r="B9" s="64" t="s">
        <v>17</v>
      </c>
      <c r="C9" s="62" t="s">
        <v>18</v>
      </c>
      <c r="D9" s="62" t="s">
        <v>19</v>
      </c>
      <c r="E9" s="62" t="s">
        <v>20</v>
      </c>
      <c r="F9" s="62" t="s">
        <v>21</v>
      </c>
      <c r="G9" s="62"/>
      <c r="H9" s="62"/>
      <c r="I9" s="62" t="s">
        <v>22</v>
      </c>
      <c r="J9" s="62" t="s">
        <v>85</v>
      </c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</row>
    <row r="10" spans="1:112" s="1" customFormat="1" ht="53.25" customHeight="1" x14ac:dyDescent="0.25">
      <c r="A10" s="62"/>
      <c r="B10" s="64"/>
      <c r="C10" s="62"/>
      <c r="D10" s="62"/>
      <c r="E10" s="62"/>
      <c r="F10" s="7" t="s">
        <v>74</v>
      </c>
      <c r="G10" s="7" t="s">
        <v>75</v>
      </c>
      <c r="H10" s="7" t="s">
        <v>76</v>
      </c>
      <c r="I10" s="62"/>
      <c r="J10" s="62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</row>
    <row r="11" spans="1:112" x14ac:dyDescent="0.25">
      <c r="A11" s="65" t="s">
        <v>1</v>
      </c>
      <c r="B11" s="65"/>
      <c r="C11" s="65"/>
      <c r="D11" s="65"/>
      <c r="E11" s="65"/>
      <c r="F11" s="65"/>
      <c r="G11" s="65"/>
      <c r="H11" s="65"/>
      <c r="I11" s="65"/>
      <c r="J11" s="39"/>
    </row>
    <row r="12" spans="1:112" ht="47.25" x14ac:dyDescent="0.25">
      <c r="A12" s="7">
        <v>1</v>
      </c>
      <c r="B12" s="20" t="s">
        <v>72</v>
      </c>
      <c r="C12" s="7" t="s">
        <v>50</v>
      </c>
      <c r="D12" s="7" t="s">
        <v>9</v>
      </c>
      <c r="E12" s="7">
        <v>2025</v>
      </c>
      <c r="F12" s="8">
        <v>30000</v>
      </c>
      <c r="G12" s="9">
        <v>31600</v>
      </c>
      <c r="H12" s="9"/>
      <c r="I12" s="7" t="s">
        <v>10</v>
      </c>
      <c r="J12" s="39" t="s">
        <v>104</v>
      </c>
    </row>
    <row r="13" spans="1:112" ht="47.25" x14ac:dyDescent="0.25">
      <c r="A13" s="7">
        <v>2</v>
      </c>
      <c r="B13" s="20" t="s">
        <v>136</v>
      </c>
      <c r="C13" s="7" t="s">
        <v>50</v>
      </c>
      <c r="D13" s="7" t="s">
        <v>9</v>
      </c>
      <c r="E13" s="7">
        <v>2025</v>
      </c>
      <c r="F13" s="8">
        <v>20000</v>
      </c>
      <c r="G13" s="9">
        <v>19200</v>
      </c>
      <c r="H13" s="9"/>
      <c r="I13" s="7" t="s">
        <v>10</v>
      </c>
      <c r="J13" s="39" t="s">
        <v>104</v>
      </c>
    </row>
    <row r="14" spans="1:112" ht="47.25" x14ac:dyDescent="0.25">
      <c r="A14" s="7">
        <v>3</v>
      </c>
      <c r="B14" s="20" t="s">
        <v>73</v>
      </c>
      <c r="C14" s="7" t="s">
        <v>50</v>
      </c>
      <c r="D14" s="7" t="s">
        <v>9</v>
      </c>
      <c r="E14" s="7">
        <v>2025</v>
      </c>
      <c r="F14" s="8">
        <v>10000</v>
      </c>
      <c r="G14" s="9">
        <v>12400</v>
      </c>
      <c r="H14" s="9"/>
      <c r="I14" s="7" t="s">
        <v>10</v>
      </c>
      <c r="J14" s="39" t="s">
        <v>104</v>
      </c>
    </row>
    <row r="15" spans="1:112" ht="60" x14ac:dyDescent="0.25">
      <c r="A15" s="7">
        <v>4</v>
      </c>
      <c r="B15" s="20" t="s">
        <v>55</v>
      </c>
      <c r="C15" s="7" t="s">
        <v>23</v>
      </c>
      <c r="D15" s="7" t="s">
        <v>9</v>
      </c>
      <c r="E15" s="7">
        <v>2025</v>
      </c>
      <c r="F15" s="8">
        <v>71444</v>
      </c>
      <c r="G15" s="9"/>
      <c r="H15" s="9"/>
      <c r="I15" s="7" t="s">
        <v>10</v>
      </c>
      <c r="J15" s="39" t="s">
        <v>113</v>
      </c>
    </row>
    <row r="16" spans="1:112" ht="120" x14ac:dyDescent="0.25">
      <c r="A16" s="7">
        <v>5</v>
      </c>
      <c r="B16" s="20" t="s">
        <v>56</v>
      </c>
      <c r="C16" s="7" t="s">
        <v>23</v>
      </c>
      <c r="D16" s="7" t="s">
        <v>9</v>
      </c>
      <c r="E16" s="7">
        <v>2025</v>
      </c>
      <c r="F16" s="9">
        <v>67000</v>
      </c>
      <c r="G16" s="9"/>
      <c r="H16" s="9"/>
      <c r="I16" s="7" t="s">
        <v>10</v>
      </c>
      <c r="J16" s="39" t="s">
        <v>103</v>
      </c>
    </row>
    <row r="17" spans="1:10" ht="94.5" x14ac:dyDescent="0.25">
      <c r="A17" s="7">
        <v>6</v>
      </c>
      <c r="B17" s="20" t="s">
        <v>97</v>
      </c>
      <c r="C17" s="7" t="s">
        <v>14</v>
      </c>
      <c r="D17" s="7" t="s">
        <v>98</v>
      </c>
      <c r="E17" s="7">
        <v>2025</v>
      </c>
      <c r="F17" s="9">
        <v>228466</v>
      </c>
      <c r="G17" s="9"/>
      <c r="H17" s="9"/>
      <c r="I17" s="7" t="s">
        <v>10</v>
      </c>
      <c r="J17" s="53" t="s">
        <v>105</v>
      </c>
    </row>
    <row r="18" spans="1:10" ht="72" customHeight="1" x14ac:dyDescent="0.25">
      <c r="A18" s="7">
        <v>7</v>
      </c>
      <c r="B18" s="20" t="s">
        <v>99</v>
      </c>
      <c r="C18" s="7" t="s">
        <v>14</v>
      </c>
      <c r="D18" s="7" t="s">
        <v>100</v>
      </c>
      <c r="E18" s="7">
        <v>2025</v>
      </c>
      <c r="F18" s="9">
        <v>344993.8</v>
      </c>
      <c r="G18" s="9"/>
      <c r="H18" s="9"/>
      <c r="I18" s="7" t="s">
        <v>10</v>
      </c>
      <c r="J18" s="39" t="s">
        <v>105</v>
      </c>
    </row>
    <row r="19" spans="1:10" ht="74.25" customHeight="1" x14ac:dyDescent="0.25">
      <c r="A19" s="38">
        <v>8</v>
      </c>
      <c r="B19" s="54" t="s">
        <v>148</v>
      </c>
      <c r="C19" s="28" t="s">
        <v>23</v>
      </c>
      <c r="D19" s="28" t="s">
        <v>9</v>
      </c>
      <c r="E19" s="28">
        <v>2026</v>
      </c>
      <c r="F19" s="29">
        <v>10080</v>
      </c>
      <c r="G19" s="29"/>
      <c r="H19" s="29"/>
      <c r="I19" s="28" t="s">
        <v>10</v>
      </c>
      <c r="J19" s="55" t="s">
        <v>105</v>
      </c>
    </row>
    <row r="20" spans="1:10" ht="74.25" customHeight="1" x14ac:dyDescent="0.25">
      <c r="A20" s="38">
        <v>9</v>
      </c>
      <c r="B20" s="54" t="s">
        <v>149</v>
      </c>
      <c r="C20" s="28" t="s">
        <v>23</v>
      </c>
      <c r="D20" s="28" t="s">
        <v>9</v>
      </c>
      <c r="E20" s="28">
        <v>2026</v>
      </c>
      <c r="F20" s="29">
        <v>10080</v>
      </c>
      <c r="G20" s="29"/>
      <c r="H20" s="29"/>
      <c r="I20" s="28" t="s">
        <v>10</v>
      </c>
      <c r="J20" s="55" t="s">
        <v>105</v>
      </c>
    </row>
    <row r="21" spans="1:10" ht="74.25" customHeight="1" x14ac:dyDescent="0.25">
      <c r="A21" s="38">
        <v>10</v>
      </c>
      <c r="B21" s="54" t="s">
        <v>150</v>
      </c>
      <c r="C21" s="28" t="s">
        <v>23</v>
      </c>
      <c r="D21" s="28" t="s">
        <v>9</v>
      </c>
      <c r="E21" s="28">
        <v>2026</v>
      </c>
      <c r="F21" s="29">
        <v>10080</v>
      </c>
      <c r="G21" s="29"/>
      <c r="H21" s="29"/>
      <c r="I21" s="28" t="s">
        <v>10</v>
      </c>
      <c r="J21" s="55" t="s">
        <v>105</v>
      </c>
    </row>
    <row r="22" spans="1:10" ht="74.25" customHeight="1" x14ac:dyDescent="0.25">
      <c r="A22" s="38">
        <v>11</v>
      </c>
      <c r="B22" s="54" t="s">
        <v>151</v>
      </c>
      <c r="C22" s="28" t="s">
        <v>23</v>
      </c>
      <c r="D22" s="28" t="s">
        <v>9</v>
      </c>
      <c r="E22" s="28">
        <v>2026</v>
      </c>
      <c r="F22" s="29">
        <v>10080</v>
      </c>
      <c r="G22" s="29"/>
      <c r="H22" s="29"/>
      <c r="I22" s="28" t="s">
        <v>10</v>
      </c>
      <c r="J22" s="55" t="s">
        <v>105</v>
      </c>
    </row>
    <row r="23" spans="1:10" ht="74.25" customHeight="1" x14ac:dyDescent="0.25">
      <c r="A23" s="38">
        <v>12</v>
      </c>
      <c r="B23" s="54" t="s">
        <v>152</v>
      </c>
      <c r="C23" s="28" t="s">
        <v>23</v>
      </c>
      <c r="D23" s="28" t="s">
        <v>9</v>
      </c>
      <c r="E23" s="28">
        <v>2026</v>
      </c>
      <c r="F23" s="29">
        <v>20200</v>
      </c>
      <c r="G23" s="29"/>
      <c r="H23" s="29"/>
      <c r="I23" s="28" t="s">
        <v>10</v>
      </c>
      <c r="J23" s="55" t="s">
        <v>105</v>
      </c>
    </row>
    <row r="24" spans="1:10" ht="90" x14ac:dyDescent="0.25">
      <c r="A24" s="38">
        <v>13</v>
      </c>
      <c r="B24" s="54" t="s">
        <v>153</v>
      </c>
      <c r="C24" s="28" t="s">
        <v>23</v>
      </c>
      <c r="D24" s="28" t="s">
        <v>9</v>
      </c>
      <c r="E24" s="28">
        <v>2026</v>
      </c>
      <c r="F24" s="29">
        <v>20200</v>
      </c>
      <c r="G24" s="29"/>
      <c r="H24" s="29"/>
      <c r="I24" s="28" t="s">
        <v>10</v>
      </c>
      <c r="J24" s="55" t="s">
        <v>105</v>
      </c>
    </row>
    <row r="25" spans="1:10" ht="75.75" customHeight="1" x14ac:dyDescent="0.25">
      <c r="A25" s="44">
        <v>14</v>
      </c>
      <c r="B25" s="54" t="s">
        <v>154</v>
      </c>
      <c r="C25" s="28" t="s">
        <v>23</v>
      </c>
      <c r="D25" s="28" t="s">
        <v>9</v>
      </c>
      <c r="E25" s="28">
        <v>2026</v>
      </c>
      <c r="F25" s="29">
        <v>50000</v>
      </c>
      <c r="G25" s="29"/>
      <c r="H25" s="29"/>
      <c r="I25" s="28" t="s">
        <v>10</v>
      </c>
      <c r="J25" s="55" t="s">
        <v>105</v>
      </c>
    </row>
    <row r="26" spans="1:10" ht="74.25" customHeight="1" x14ac:dyDescent="0.25">
      <c r="A26" s="38">
        <v>15</v>
      </c>
      <c r="B26" s="54" t="s">
        <v>155</v>
      </c>
      <c r="C26" s="28" t="s">
        <v>23</v>
      </c>
      <c r="D26" s="28" t="s">
        <v>9</v>
      </c>
      <c r="E26" s="28">
        <v>2026</v>
      </c>
      <c r="F26" s="29">
        <v>25277.599999999999</v>
      </c>
      <c r="G26" s="29"/>
      <c r="H26" s="29"/>
      <c r="I26" s="28" t="s">
        <v>10</v>
      </c>
      <c r="J26" s="55" t="s">
        <v>105</v>
      </c>
    </row>
    <row r="27" spans="1:10" ht="90" x14ac:dyDescent="0.25">
      <c r="A27" s="38">
        <v>16</v>
      </c>
      <c r="B27" s="54" t="s">
        <v>156</v>
      </c>
      <c r="C27" s="28" t="s">
        <v>23</v>
      </c>
      <c r="D27" s="28" t="s">
        <v>9</v>
      </c>
      <c r="E27" s="28">
        <v>2026</v>
      </c>
      <c r="F27" s="29">
        <v>113729.1</v>
      </c>
      <c r="G27" s="29"/>
      <c r="H27" s="29"/>
      <c r="I27" s="28" t="s">
        <v>10</v>
      </c>
      <c r="J27" s="55" t="s">
        <v>105</v>
      </c>
    </row>
    <row r="28" spans="1:10" ht="73.5" customHeight="1" x14ac:dyDescent="0.25">
      <c r="A28" s="38">
        <v>17</v>
      </c>
      <c r="B28" s="54" t="s">
        <v>157</v>
      </c>
      <c r="C28" s="28" t="s">
        <v>23</v>
      </c>
      <c r="D28" s="28" t="s">
        <v>9</v>
      </c>
      <c r="E28" s="28">
        <v>2026</v>
      </c>
      <c r="F28" s="29">
        <v>113729.1</v>
      </c>
      <c r="G28" s="29"/>
      <c r="H28" s="29"/>
      <c r="I28" s="28" t="s">
        <v>10</v>
      </c>
      <c r="J28" s="55" t="s">
        <v>105</v>
      </c>
    </row>
    <row r="29" spans="1:10" ht="76.5" customHeight="1" x14ac:dyDescent="0.25">
      <c r="A29" s="38">
        <v>18</v>
      </c>
      <c r="B29" s="54" t="s">
        <v>158</v>
      </c>
      <c r="C29" s="28" t="s">
        <v>23</v>
      </c>
      <c r="D29" s="28" t="s">
        <v>9</v>
      </c>
      <c r="E29" s="28">
        <v>2026</v>
      </c>
      <c r="F29" s="29">
        <v>113729.1</v>
      </c>
      <c r="G29" s="29"/>
      <c r="H29" s="29"/>
      <c r="I29" s="28" t="s">
        <v>10</v>
      </c>
      <c r="J29" s="55" t="s">
        <v>105</v>
      </c>
    </row>
    <row r="30" spans="1:10" ht="75.75" customHeight="1" x14ac:dyDescent="0.25">
      <c r="A30" s="38">
        <v>19</v>
      </c>
      <c r="B30" s="54" t="s">
        <v>159</v>
      </c>
      <c r="C30" s="28" t="s">
        <v>23</v>
      </c>
      <c r="D30" s="28" t="s">
        <v>9</v>
      </c>
      <c r="E30" s="28">
        <v>2026</v>
      </c>
      <c r="F30" s="29">
        <v>113729.1</v>
      </c>
      <c r="G30" s="29"/>
      <c r="H30" s="29"/>
      <c r="I30" s="28" t="s">
        <v>10</v>
      </c>
      <c r="J30" s="55" t="s">
        <v>105</v>
      </c>
    </row>
    <row r="31" spans="1:10" ht="75" customHeight="1" x14ac:dyDescent="0.25">
      <c r="A31" s="38">
        <v>20</v>
      </c>
      <c r="B31" s="54" t="s">
        <v>160</v>
      </c>
      <c r="C31" s="28" t="s">
        <v>23</v>
      </c>
      <c r="D31" s="28" t="s">
        <v>9</v>
      </c>
      <c r="E31" s="28">
        <v>2026</v>
      </c>
      <c r="F31" s="29">
        <v>113729.1</v>
      </c>
      <c r="G31" s="29"/>
      <c r="H31" s="29"/>
      <c r="I31" s="28" t="s">
        <v>10</v>
      </c>
      <c r="J31" s="55" t="s">
        <v>105</v>
      </c>
    </row>
    <row r="32" spans="1:10" ht="74.25" customHeight="1" x14ac:dyDescent="0.25">
      <c r="A32" s="51">
        <v>21</v>
      </c>
      <c r="B32" s="54" t="s">
        <v>175</v>
      </c>
      <c r="C32" s="28" t="s">
        <v>23</v>
      </c>
      <c r="D32" s="28" t="s">
        <v>9</v>
      </c>
      <c r="E32" s="28">
        <v>2026</v>
      </c>
      <c r="F32" s="29">
        <v>113729.1</v>
      </c>
      <c r="G32" s="29"/>
      <c r="H32" s="29"/>
      <c r="I32" s="28" t="s">
        <v>10</v>
      </c>
      <c r="J32" s="55" t="s">
        <v>105</v>
      </c>
    </row>
    <row r="33" spans="1:10" ht="94.5" x14ac:dyDescent="0.25">
      <c r="A33" s="51">
        <v>22</v>
      </c>
      <c r="B33" s="54" t="s">
        <v>174</v>
      </c>
      <c r="C33" s="28" t="s">
        <v>23</v>
      </c>
      <c r="D33" s="28" t="s">
        <v>9</v>
      </c>
      <c r="E33" s="28">
        <v>2026</v>
      </c>
      <c r="F33" s="56">
        <v>69971.418000000005</v>
      </c>
      <c r="G33" s="29"/>
      <c r="H33" s="29"/>
      <c r="I33" s="28" t="s">
        <v>10</v>
      </c>
      <c r="J33" s="55" t="s">
        <v>105</v>
      </c>
    </row>
    <row r="34" spans="1:10" x14ac:dyDescent="0.25">
      <c r="A34" s="66" t="s">
        <v>2</v>
      </c>
      <c r="B34" s="66"/>
      <c r="C34" s="10"/>
      <c r="D34" s="10"/>
      <c r="E34" s="10"/>
      <c r="F34" s="11">
        <f>SUM(F12:F33)</f>
        <v>1680247.4180000005</v>
      </c>
      <c r="G34" s="11">
        <f>SUM(G12:G33)</f>
        <v>63200</v>
      </c>
      <c r="H34" s="11">
        <f>SUM(H12:H33)</f>
        <v>0</v>
      </c>
      <c r="I34" s="7"/>
      <c r="J34" s="39"/>
    </row>
    <row r="35" spans="1:10" x14ac:dyDescent="0.25">
      <c r="A35" s="65" t="s">
        <v>77</v>
      </c>
      <c r="B35" s="65"/>
      <c r="C35" s="65"/>
      <c r="D35" s="65"/>
      <c r="E35" s="65"/>
      <c r="F35" s="65"/>
      <c r="G35" s="65"/>
      <c r="H35" s="65"/>
      <c r="I35" s="65"/>
      <c r="J35" s="39"/>
    </row>
    <row r="36" spans="1:10" ht="63" x14ac:dyDescent="0.25">
      <c r="A36" s="49">
        <v>1</v>
      </c>
      <c r="B36" s="28" t="s">
        <v>176</v>
      </c>
      <c r="C36" s="30" t="s">
        <v>122</v>
      </c>
      <c r="D36" s="28" t="s">
        <v>9</v>
      </c>
      <c r="E36" s="28" t="s">
        <v>24</v>
      </c>
      <c r="F36" s="29">
        <v>30000</v>
      </c>
      <c r="G36" s="29">
        <v>30000</v>
      </c>
      <c r="H36" s="29">
        <v>30000</v>
      </c>
      <c r="I36" s="57" t="s">
        <v>10</v>
      </c>
      <c r="J36" s="57" t="s">
        <v>173</v>
      </c>
    </row>
    <row r="37" spans="1:10" ht="47.25" x14ac:dyDescent="0.25">
      <c r="A37" s="52">
        <v>2</v>
      </c>
      <c r="B37" s="48" t="s">
        <v>91</v>
      </c>
      <c r="C37" s="47" t="s">
        <v>14</v>
      </c>
      <c r="D37" s="47" t="s">
        <v>9</v>
      </c>
      <c r="E37" s="47">
        <v>2025</v>
      </c>
      <c r="F37" s="9">
        <v>807613.30978000001</v>
      </c>
      <c r="G37" s="9"/>
      <c r="H37" s="9"/>
      <c r="I37" s="47" t="s">
        <v>117</v>
      </c>
      <c r="J37" s="39" t="s">
        <v>106</v>
      </c>
    </row>
    <row r="38" spans="1:10" ht="78.75" x14ac:dyDescent="0.25">
      <c r="A38" s="7">
        <v>3</v>
      </c>
      <c r="B38" s="21" t="s">
        <v>25</v>
      </c>
      <c r="C38" s="7" t="s">
        <v>14</v>
      </c>
      <c r="D38" s="7" t="s">
        <v>9</v>
      </c>
      <c r="E38" s="7">
        <v>2025</v>
      </c>
      <c r="F38" s="9">
        <v>118707.8</v>
      </c>
      <c r="G38" s="9"/>
      <c r="H38" s="9"/>
      <c r="I38" s="7" t="s">
        <v>10</v>
      </c>
      <c r="J38" s="39" t="s">
        <v>106</v>
      </c>
    </row>
    <row r="39" spans="1:10" ht="78.75" x14ac:dyDescent="0.25">
      <c r="A39" s="7">
        <v>4</v>
      </c>
      <c r="B39" s="22" t="s">
        <v>143</v>
      </c>
      <c r="C39" s="7" t="s">
        <v>14</v>
      </c>
      <c r="D39" s="7" t="s">
        <v>9</v>
      </c>
      <c r="E39" s="7" t="s">
        <v>79</v>
      </c>
      <c r="F39" s="12"/>
      <c r="G39" s="12">
        <v>4500000</v>
      </c>
      <c r="H39" s="12">
        <v>5400000</v>
      </c>
      <c r="I39" s="7" t="s">
        <v>11</v>
      </c>
      <c r="J39" s="39" t="s">
        <v>106</v>
      </c>
    </row>
    <row r="40" spans="1:10" ht="37.5" customHeight="1" x14ac:dyDescent="0.25">
      <c r="A40" s="7">
        <v>5</v>
      </c>
      <c r="B40" s="21" t="s">
        <v>26</v>
      </c>
      <c r="C40" s="7" t="s">
        <v>14</v>
      </c>
      <c r="D40" s="7" t="s">
        <v>9</v>
      </c>
      <c r="E40" s="7">
        <v>2026</v>
      </c>
      <c r="G40" s="9">
        <v>253293.266</v>
      </c>
      <c r="H40" s="9"/>
      <c r="I40" s="7" t="s">
        <v>10</v>
      </c>
      <c r="J40" s="39" t="s">
        <v>106</v>
      </c>
    </row>
    <row r="41" spans="1:10" ht="44.25" customHeight="1" x14ac:dyDescent="0.25">
      <c r="A41" s="7">
        <v>6</v>
      </c>
      <c r="B41" s="21" t="s">
        <v>27</v>
      </c>
      <c r="C41" s="7" t="s">
        <v>14</v>
      </c>
      <c r="D41" s="7" t="s">
        <v>9</v>
      </c>
      <c r="E41" s="7">
        <v>2027</v>
      </c>
      <c r="F41" s="9"/>
      <c r="G41" s="3"/>
      <c r="H41" s="9">
        <v>3795446.5750000002</v>
      </c>
      <c r="I41" s="7" t="s">
        <v>11</v>
      </c>
      <c r="J41" s="39" t="s">
        <v>106</v>
      </c>
    </row>
    <row r="42" spans="1:10" ht="47.25" x14ac:dyDescent="0.25">
      <c r="A42" s="7">
        <v>7</v>
      </c>
      <c r="B42" s="21" t="s">
        <v>28</v>
      </c>
      <c r="C42" s="7" t="s">
        <v>14</v>
      </c>
      <c r="D42" s="7" t="s">
        <v>9</v>
      </c>
      <c r="E42" s="7">
        <v>2025</v>
      </c>
      <c r="F42" s="9">
        <v>92089.092999999993</v>
      </c>
      <c r="G42" s="9"/>
      <c r="H42" s="13"/>
      <c r="I42" s="7" t="s">
        <v>11</v>
      </c>
      <c r="J42" s="39" t="s">
        <v>106</v>
      </c>
    </row>
    <row r="43" spans="1:10" ht="63" x14ac:dyDescent="0.25">
      <c r="A43" s="7">
        <v>8</v>
      </c>
      <c r="B43" s="21" t="s">
        <v>57</v>
      </c>
      <c r="C43" s="7" t="s">
        <v>12</v>
      </c>
      <c r="D43" s="7" t="s">
        <v>9</v>
      </c>
      <c r="E43" s="7">
        <v>2025</v>
      </c>
      <c r="F43" s="9">
        <v>5307.37</v>
      </c>
      <c r="G43" s="9"/>
      <c r="H43" s="9"/>
      <c r="I43" s="7" t="s">
        <v>10</v>
      </c>
      <c r="J43" s="39" t="s">
        <v>106</v>
      </c>
    </row>
    <row r="44" spans="1:10" ht="47.25" x14ac:dyDescent="0.25">
      <c r="A44" s="7">
        <v>9</v>
      </c>
      <c r="B44" s="21" t="s">
        <v>7</v>
      </c>
      <c r="C44" s="7" t="s">
        <v>14</v>
      </c>
      <c r="D44" s="7" t="s">
        <v>9</v>
      </c>
      <c r="E44" s="7" t="s">
        <v>79</v>
      </c>
      <c r="F44" s="9"/>
      <c r="G44" s="9">
        <v>1000000</v>
      </c>
      <c r="H44" s="9">
        <v>514265</v>
      </c>
      <c r="I44" s="7" t="s">
        <v>11</v>
      </c>
      <c r="J44" s="39" t="s">
        <v>106</v>
      </c>
    </row>
    <row r="45" spans="1:10" ht="48.75" customHeight="1" x14ac:dyDescent="0.25">
      <c r="A45" s="7">
        <v>10</v>
      </c>
      <c r="B45" s="21" t="s">
        <v>61</v>
      </c>
      <c r="C45" s="7" t="s">
        <v>14</v>
      </c>
      <c r="D45" s="7" t="s">
        <v>9</v>
      </c>
      <c r="E45" s="7">
        <v>2026</v>
      </c>
      <c r="F45" s="14"/>
      <c r="G45" s="9">
        <v>265897.31199999998</v>
      </c>
      <c r="H45" s="13"/>
      <c r="I45" s="7" t="s">
        <v>11</v>
      </c>
      <c r="J45" s="39" t="s">
        <v>106</v>
      </c>
    </row>
    <row r="46" spans="1:10" ht="63.75" customHeight="1" x14ac:dyDescent="0.25">
      <c r="A46" s="7">
        <v>11</v>
      </c>
      <c r="B46" s="21" t="s">
        <v>133</v>
      </c>
      <c r="C46" s="7" t="s">
        <v>14</v>
      </c>
      <c r="D46" s="7" t="s">
        <v>9</v>
      </c>
      <c r="E46" s="7">
        <v>2027</v>
      </c>
      <c r="F46" s="12"/>
      <c r="G46" s="3"/>
      <c r="H46" s="9">
        <v>315877.29399999999</v>
      </c>
      <c r="I46" s="7" t="s">
        <v>11</v>
      </c>
      <c r="J46" s="39" t="s">
        <v>106</v>
      </c>
    </row>
    <row r="47" spans="1:10" ht="63" x14ac:dyDescent="0.25">
      <c r="A47" s="7">
        <v>12</v>
      </c>
      <c r="B47" s="48" t="s">
        <v>29</v>
      </c>
      <c r="C47" s="47" t="s">
        <v>14</v>
      </c>
      <c r="D47" s="47" t="s">
        <v>9</v>
      </c>
      <c r="E47" s="47">
        <v>2025</v>
      </c>
      <c r="F47" s="12">
        <v>289024.94439000002</v>
      </c>
      <c r="G47" s="9"/>
      <c r="H47" s="9"/>
      <c r="I47" s="47" t="s">
        <v>117</v>
      </c>
      <c r="J47" s="39" t="s">
        <v>106</v>
      </c>
    </row>
    <row r="48" spans="1:10" ht="47.25" x14ac:dyDescent="0.25">
      <c r="A48" s="7">
        <v>13</v>
      </c>
      <c r="B48" s="21" t="s">
        <v>70</v>
      </c>
      <c r="C48" s="7" t="s">
        <v>14</v>
      </c>
      <c r="D48" s="7" t="s">
        <v>9</v>
      </c>
      <c r="E48" s="7">
        <v>2026</v>
      </c>
      <c r="F48" s="12">
        <v>87355.869000000006</v>
      </c>
      <c r="G48" s="9"/>
      <c r="H48" s="9"/>
      <c r="I48" s="7" t="s">
        <v>11</v>
      </c>
      <c r="J48" s="39" t="s">
        <v>106</v>
      </c>
    </row>
    <row r="49" spans="1:10" ht="79.5" customHeight="1" x14ac:dyDescent="0.25">
      <c r="A49" s="47">
        <v>14</v>
      </c>
      <c r="B49" s="48" t="s">
        <v>30</v>
      </c>
      <c r="C49" s="47" t="s">
        <v>14</v>
      </c>
      <c r="D49" s="47" t="s">
        <v>9</v>
      </c>
      <c r="E49" s="47">
        <v>2025</v>
      </c>
      <c r="F49" s="9">
        <v>769623.1</v>
      </c>
      <c r="G49" s="9"/>
      <c r="H49" s="9"/>
      <c r="I49" s="47" t="s">
        <v>117</v>
      </c>
      <c r="J49" s="39" t="s">
        <v>106</v>
      </c>
    </row>
    <row r="50" spans="1:10" ht="47.25" x14ac:dyDescent="0.25">
      <c r="A50" s="7">
        <v>15</v>
      </c>
      <c r="B50" s="21" t="s">
        <v>32</v>
      </c>
      <c r="C50" s="7" t="s">
        <v>14</v>
      </c>
      <c r="D50" s="7" t="s">
        <v>9</v>
      </c>
      <c r="E50" s="7">
        <v>2025</v>
      </c>
      <c r="F50" s="12">
        <v>240209.1</v>
      </c>
      <c r="G50" s="9"/>
      <c r="H50" s="9"/>
      <c r="I50" s="7" t="s">
        <v>117</v>
      </c>
      <c r="J50" s="39" t="s">
        <v>106</v>
      </c>
    </row>
    <row r="51" spans="1:10" ht="51" customHeight="1" x14ac:dyDescent="0.25">
      <c r="A51" s="7">
        <v>16</v>
      </c>
      <c r="B51" s="21" t="s">
        <v>33</v>
      </c>
      <c r="C51" s="7" t="s">
        <v>13</v>
      </c>
      <c r="D51" s="7" t="s">
        <v>34</v>
      </c>
      <c r="E51" s="7">
        <v>2025</v>
      </c>
      <c r="F51" s="9">
        <v>8225.39</v>
      </c>
      <c r="G51" s="9"/>
      <c r="H51" s="9"/>
      <c r="I51" s="7" t="s">
        <v>10</v>
      </c>
      <c r="J51" s="39" t="s">
        <v>106</v>
      </c>
    </row>
    <row r="52" spans="1:10" ht="63" x14ac:dyDescent="0.25">
      <c r="A52" s="7">
        <v>17</v>
      </c>
      <c r="B52" s="21" t="s">
        <v>35</v>
      </c>
      <c r="C52" s="7" t="s">
        <v>31</v>
      </c>
      <c r="D52" s="7" t="s">
        <v>34</v>
      </c>
      <c r="E52" s="7">
        <v>2026</v>
      </c>
      <c r="G52" s="12">
        <v>1495.85</v>
      </c>
      <c r="H52" s="9"/>
      <c r="I52" s="7" t="s">
        <v>10</v>
      </c>
      <c r="J52" s="39" t="s">
        <v>106</v>
      </c>
    </row>
    <row r="53" spans="1:10" ht="45.75" customHeight="1" x14ac:dyDescent="0.25">
      <c r="A53" s="7">
        <v>18</v>
      </c>
      <c r="B53" s="21" t="s">
        <v>36</v>
      </c>
      <c r="C53" s="7" t="s">
        <v>14</v>
      </c>
      <c r="D53" s="7" t="s">
        <v>34</v>
      </c>
      <c r="E53" s="13">
        <v>2027</v>
      </c>
      <c r="F53" s="12"/>
      <c r="G53" s="9"/>
      <c r="H53" s="9">
        <v>130000</v>
      </c>
      <c r="I53" s="7" t="s">
        <v>10</v>
      </c>
      <c r="J53" s="39" t="s">
        <v>106</v>
      </c>
    </row>
    <row r="54" spans="1:10" ht="63" x14ac:dyDescent="0.25">
      <c r="A54" s="7">
        <v>19</v>
      </c>
      <c r="B54" s="21" t="s">
        <v>127</v>
      </c>
      <c r="C54" s="1" t="s">
        <v>13</v>
      </c>
      <c r="D54" s="7" t="s">
        <v>86</v>
      </c>
      <c r="E54" s="7">
        <v>2025</v>
      </c>
      <c r="F54" s="15">
        <v>10560.641</v>
      </c>
      <c r="G54" s="12"/>
      <c r="H54" s="9"/>
      <c r="I54" s="7" t="s">
        <v>10</v>
      </c>
      <c r="J54" s="39" t="s">
        <v>106</v>
      </c>
    </row>
    <row r="55" spans="1:10" ht="63" x14ac:dyDescent="0.25">
      <c r="A55" s="7">
        <v>20</v>
      </c>
      <c r="B55" s="21" t="s">
        <v>87</v>
      </c>
      <c r="C55" s="7" t="s">
        <v>14</v>
      </c>
      <c r="D55" s="7" t="s">
        <v>86</v>
      </c>
      <c r="E55" s="7">
        <v>2026</v>
      </c>
      <c r="F55" s="12"/>
      <c r="G55" s="12">
        <v>140000</v>
      </c>
      <c r="H55" s="9"/>
      <c r="I55" s="7" t="s">
        <v>10</v>
      </c>
      <c r="J55" s="39" t="s">
        <v>106</v>
      </c>
    </row>
    <row r="56" spans="1:10" ht="67.5" customHeight="1" x14ac:dyDescent="0.25">
      <c r="A56" s="28">
        <v>21</v>
      </c>
      <c r="B56" s="27" t="s">
        <v>147</v>
      </c>
      <c r="C56" s="28" t="s">
        <v>14</v>
      </c>
      <c r="D56" s="28" t="s">
        <v>144</v>
      </c>
      <c r="E56" s="30">
        <v>2025</v>
      </c>
      <c r="F56" s="58">
        <v>806385.13</v>
      </c>
      <c r="G56" s="31"/>
      <c r="H56" s="31"/>
      <c r="I56" s="28" t="s">
        <v>11</v>
      </c>
      <c r="J56" s="41" t="s">
        <v>106</v>
      </c>
    </row>
    <row r="57" spans="1:10" ht="63" x14ac:dyDescent="0.25">
      <c r="A57" s="7">
        <v>22</v>
      </c>
      <c r="B57" s="21" t="s">
        <v>126</v>
      </c>
      <c r="C57" s="7" t="s">
        <v>64</v>
      </c>
      <c r="D57" s="7" t="s">
        <v>34</v>
      </c>
      <c r="E57" s="7">
        <v>2025</v>
      </c>
      <c r="F57" s="16">
        <v>180000</v>
      </c>
      <c r="G57" s="12"/>
      <c r="H57" s="12"/>
      <c r="I57" s="7" t="s">
        <v>10</v>
      </c>
      <c r="J57" s="39" t="s">
        <v>106</v>
      </c>
    </row>
    <row r="58" spans="1:10" ht="78.75" x14ac:dyDescent="0.25">
      <c r="A58" s="7">
        <v>23</v>
      </c>
      <c r="B58" s="21" t="s">
        <v>92</v>
      </c>
      <c r="C58" s="7" t="s">
        <v>14</v>
      </c>
      <c r="D58" s="7" t="s">
        <v>34</v>
      </c>
      <c r="E58" s="7">
        <v>2025</v>
      </c>
      <c r="F58" s="9">
        <v>108000</v>
      </c>
      <c r="G58" s="9"/>
      <c r="H58" s="9"/>
      <c r="I58" s="7" t="s">
        <v>10</v>
      </c>
      <c r="J58" s="39" t="s">
        <v>106</v>
      </c>
    </row>
    <row r="59" spans="1:10" ht="47.25" x14ac:dyDescent="0.25">
      <c r="A59" s="7">
        <v>24</v>
      </c>
      <c r="B59" s="21" t="s">
        <v>101</v>
      </c>
      <c r="C59" s="7" t="s">
        <v>14</v>
      </c>
      <c r="D59" s="7" t="s">
        <v>9</v>
      </c>
      <c r="E59" s="7">
        <v>2025</v>
      </c>
      <c r="F59" s="9">
        <v>19299.228999999999</v>
      </c>
      <c r="G59" s="9"/>
      <c r="H59" s="9"/>
      <c r="I59" s="7" t="s">
        <v>10</v>
      </c>
      <c r="J59" s="39" t="s">
        <v>106</v>
      </c>
    </row>
    <row r="60" spans="1:10" ht="110.25" x14ac:dyDescent="0.25">
      <c r="A60" s="7">
        <v>25</v>
      </c>
      <c r="B60" s="21" t="s">
        <v>38</v>
      </c>
      <c r="C60" s="7" t="s">
        <v>37</v>
      </c>
      <c r="D60" s="7" t="s">
        <v>9</v>
      </c>
      <c r="E60" s="13">
        <v>2025</v>
      </c>
      <c r="F60" s="12">
        <v>2403.41</v>
      </c>
      <c r="G60" s="9"/>
      <c r="H60" s="9"/>
      <c r="I60" s="7" t="s">
        <v>10</v>
      </c>
      <c r="J60" s="39" t="s">
        <v>106</v>
      </c>
    </row>
    <row r="61" spans="1:10" ht="63" customHeight="1" x14ac:dyDescent="0.25">
      <c r="A61" s="7">
        <v>26</v>
      </c>
      <c r="B61" s="21" t="s">
        <v>39</v>
      </c>
      <c r="C61" s="7" t="s">
        <v>15</v>
      </c>
      <c r="D61" s="7" t="s">
        <v>9</v>
      </c>
      <c r="E61" s="13">
        <v>2027</v>
      </c>
      <c r="F61" s="12"/>
      <c r="G61" s="9"/>
      <c r="H61" s="9">
        <v>1363775.25</v>
      </c>
      <c r="I61" s="7" t="s">
        <v>10</v>
      </c>
      <c r="J61" s="39" t="s">
        <v>106</v>
      </c>
    </row>
    <row r="62" spans="1:10" ht="47.25" x14ac:dyDescent="0.25">
      <c r="A62" s="7">
        <v>27</v>
      </c>
      <c r="B62" s="21" t="s">
        <v>58</v>
      </c>
      <c r="C62" s="7" t="s">
        <v>13</v>
      </c>
      <c r="D62" s="7" t="s">
        <v>9</v>
      </c>
      <c r="E62" s="13">
        <v>2025</v>
      </c>
      <c r="G62" s="12">
        <v>67823.350000000006</v>
      </c>
      <c r="H62" s="12"/>
      <c r="I62" s="7" t="s">
        <v>10</v>
      </c>
      <c r="J62" s="39" t="s">
        <v>106</v>
      </c>
    </row>
    <row r="63" spans="1:10" ht="78.75" x14ac:dyDescent="0.25">
      <c r="A63" s="7">
        <v>28</v>
      </c>
      <c r="B63" s="21" t="s">
        <v>59</v>
      </c>
      <c r="C63" s="13" t="s">
        <v>37</v>
      </c>
      <c r="D63" s="7" t="s">
        <v>9</v>
      </c>
      <c r="E63" s="13">
        <v>2026</v>
      </c>
      <c r="F63" s="12"/>
      <c r="G63" s="12">
        <v>3384.9547200000002</v>
      </c>
      <c r="H63" s="12"/>
      <c r="I63" s="7" t="s">
        <v>10</v>
      </c>
      <c r="J63" s="39" t="s">
        <v>106</v>
      </c>
    </row>
    <row r="64" spans="1:10" ht="33.75" customHeight="1" x14ac:dyDescent="0.25">
      <c r="A64" s="7">
        <v>29</v>
      </c>
      <c r="B64" s="21" t="s">
        <v>60</v>
      </c>
      <c r="C64" s="7" t="s">
        <v>14</v>
      </c>
      <c r="D64" s="7" t="s">
        <v>9</v>
      </c>
      <c r="E64" s="13">
        <v>2027</v>
      </c>
      <c r="F64" s="12"/>
      <c r="G64" s="12"/>
      <c r="H64" s="12">
        <v>1300000</v>
      </c>
      <c r="I64" s="7" t="s">
        <v>10</v>
      </c>
      <c r="J64" s="39" t="s">
        <v>106</v>
      </c>
    </row>
    <row r="65" spans="1:112" ht="51.75" customHeight="1" x14ac:dyDescent="0.25">
      <c r="A65" s="7">
        <v>30</v>
      </c>
      <c r="B65" s="21" t="s">
        <v>95</v>
      </c>
      <c r="C65" s="45" t="s">
        <v>13</v>
      </c>
      <c r="D65" s="7" t="s">
        <v>94</v>
      </c>
      <c r="E65" s="13">
        <v>2025</v>
      </c>
      <c r="F65" s="9">
        <v>40838.339999999997</v>
      </c>
      <c r="G65" s="9"/>
      <c r="H65" s="9"/>
      <c r="I65" s="7" t="s">
        <v>10</v>
      </c>
      <c r="J65" s="39" t="s">
        <v>106</v>
      </c>
    </row>
    <row r="66" spans="1:112" ht="78.75" x14ac:dyDescent="0.25">
      <c r="A66" s="7">
        <v>31</v>
      </c>
      <c r="B66" s="21" t="s">
        <v>96</v>
      </c>
      <c r="C66" s="45" t="s">
        <v>13</v>
      </c>
      <c r="D66" s="7" t="s">
        <v>94</v>
      </c>
      <c r="E66" s="13">
        <v>2026</v>
      </c>
      <c r="F66" s="9"/>
      <c r="G66" s="9">
        <v>2041.92</v>
      </c>
      <c r="H66" s="9"/>
      <c r="I66" s="7" t="s">
        <v>10</v>
      </c>
      <c r="J66" s="39" t="s">
        <v>106</v>
      </c>
    </row>
    <row r="67" spans="1:112" ht="51.75" customHeight="1" x14ac:dyDescent="0.25">
      <c r="A67" s="7">
        <v>32</v>
      </c>
      <c r="B67" s="21" t="s">
        <v>93</v>
      </c>
      <c r="C67" s="7" t="s">
        <v>14</v>
      </c>
      <c r="D67" s="7" t="s">
        <v>94</v>
      </c>
      <c r="E67" s="13">
        <v>2027</v>
      </c>
      <c r="F67" s="9"/>
      <c r="G67" s="9"/>
      <c r="H67" s="9">
        <v>790000</v>
      </c>
      <c r="I67" s="7" t="s">
        <v>10</v>
      </c>
      <c r="J67" s="39" t="s">
        <v>106</v>
      </c>
    </row>
    <row r="68" spans="1:112" ht="47.25" x14ac:dyDescent="0.25">
      <c r="A68" s="7">
        <v>33</v>
      </c>
      <c r="B68" s="21" t="s">
        <v>128</v>
      </c>
      <c r="C68" s="7" t="s">
        <v>13</v>
      </c>
      <c r="D68" s="7" t="s">
        <v>9</v>
      </c>
      <c r="E68" s="13">
        <v>2025</v>
      </c>
      <c r="F68" s="50">
        <v>36426.201000000001</v>
      </c>
      <c r="G68" s="9"/>
      <c r="H68" s="9"/>
      <c r="I68" s="7" t="s">
        <v>10</v>
      </c>
      <c r="J68" s="39" t="s">
        <v>106</v>
      </c>
    </row>
    <row r="69" spans="1:112" ht="47.25" x14ac:dyDescent="0.25">
      <c r="A69" s="7">
        <v>34</v>
      </c>
      <c r="B69" s="27" t="s">
        <v>134</v>
      </c>
      <c r="C69" s="28" t="s">
        <v>13</v>
      </c>
      <c r="D69" s="28" t="s">
        <v>9</v>
      </c>
      <c r="E69" s="30">
        <v>2025</v>
      </c>
      <c r="F69" s="31">
        <v>18550.629000000001</v>
      </c>
      <c r="G69" s="29"/>
      <c r="H69" s="29"/>
      <c r="I69" s="28" t="s">
        <v>10</v>
      </c>
      <c r="J69" s="39" t="s">
        <v>123</v>
      </c>
    </row>
    <row r="70" spans="1:112" ht="78.75" x14ac:dyDescent="0.25">
      <c r="A70" s="7">
        <v>35</v>
      </c>
      <c r="B70" s="27" t="s">
        <v>135</v>
      </c>
      <c r="C70" s="28" t="s">
        <v>37</v>
      </c>
      <c r="D70" s="28" t="s">
        <v>9</v>
      </c>
      <c r="E70" s="30">
        <v>2026</v>
      </c>
      <c r="F70" s="31">
        <v>3932</v>
      </c>
      <c r="G70" s="29"/>
      <c r="H70" s="29"/>
      <c r="I70" s="28" t="s">
        <v>10</v>
      </c>
      <c r="J70" s="40" t="s">
        <v>123</v>
      </c>
    </row>
    <row r="71" spans="1:112" ht="47.25" x14ac:dyDescent="0.25">
      <c r="A71" s="7">
        <v>36</v>
      </c>
      <c r="B71" s="27" t="s">
        <v>121</v>
      </c>
      <c r="C71" s="28" t="s">
        <v>122</v>
      </c>
      <c r="D71" s="28" t="s">
        <v>9</v>
      </c>
      <c r="E71" s="30">
        <v>2025</v>
      </c>
      <c r="F71" s="31">
        <v>4370</v>
      </c>
      <c r="G71" s="29"/>
      <c r="H71" s="29"/>
      <c r="I71" s="28" t="s">
        <v>10</v>
      </c>
      <c r="J71" s="41" t="s">
        <v>123</v>
      </c>
    </row>
    <row r="72" spans="1:112" ht="47.25" x14ac:dyDescent="0.25">
      <c r="A72" s="45">
        <v>37</v>
      </c>
      <c r="B72" s="27" t="s">
        <v>163</v>
      </c>
      <c r="C72" s="28" t="s">
        <v>14</v>
      </c>
      <c r="D72" s="28" t="s">
        <v>164</v>
      </c>
      <c r="E72" s="30">
        <v>2025</v>
      </c>
      <c r="F72" s="31">
        <v>31182.062999999998</v>
      </c>
      <c r="G72" s="29"/>
      <c r="H72" s="29"/>
      <c r="I72" s="28" t="s">
        <v>10</v>
      </c>
      <c r="J72" s="41" t="s">
        <v>106</v>
      </c>
    </row>
    <row r="73" spans="1:112" ht="47.25" x14ac:dyDescent="0.25">
      <c r="A73" s="45">
        <v>38</v>
      </c>
      <c r="B73" s="27" t="s">
        <v>165</v>
      </c>
      <c r="C73" s="28" t="s">
        <v>14</v>
      </c>
      <c r="D73" s="28" t="s">
        <v>164</v>
      </c>
      <c r="E73" s="30">
        <v>2025</v>
      </c>
      <c r="F73" s="31">
        <v>52483.381999999998</v>
      </c>
      <c r="G73" s="29"/>
      <c r="H73" s="29"/>
      <c r="I73" s="28" t="s">
        <v>10</v>
      </c>
      <c r="J73" s="41" t="s">
        <v>106</v>
      </c>
    </row>
    <row r="74" spans="1:112" ht="47.25" x14ac:dyDescent="0.25">
      <c r="A74" s="46">
        <v>39</v>
      </c>
      <c r="B74" s="27" t="s">
        <v>166</v>
      </c>
      <c r="C74" s="28" t="s">
        <v>14</v>
      </c>
      <c r="D74" s="28" t="s">
        <v>164</v>
      </c>
      <c r="E74" s="30">
        <v>2025</v>
      </c>
      <c r="F74" s="31">
        <v>17321.98</v>
      </c>
      <c r="G74" s="29"/>
      <c r="H74" s="29"/>
      <c r="I74" s="28" t="s">
        <v>10</v>
      </c>
      <c r="J74" s="41" t="s">
        <v>106</v>
      </c>
    </row>
    <row r="75" spans="1:112" ht="78.75" x14ac:dyDescent="0.25">
      <c r="A75" s="47">
        <v>40</v>
      </c>
      <c r="B75" s="27" t="s">
        <v>167</v>
      </c>
      <c r="C75" s="28" t="s">
        <v>13</v>
      </c>
      <c r="D75" s="28" t="s">
        <v>9</v>
      </c>
      <c r="E75" s="30">
        <v>2025</v>
      </c>
      <c r="F75" s="31">
        <v>106997.84</v>
      </c>
      <c r="G75" s="29"/>
      <c r="H75" s="29"/>
      <c r="I75" s="28" t="s">
        <v>10</v>
      </c>
      <c r="J75" s="41" t="s">
        <v>106</v>
      </c>
    </row>
    <row r="76" spans="1:112" ht="78.75" x14ac:dyDescent="0.25">
      <c r="A76" s="47">
        <v>41</v>
      </c>
      <c r="B76" s="27" t="s">
        <v>168</v>
      </c>
      <c r="C76" s="28" t="s">
        <v>13</v>
      </c>
      <c r="D76" s="28" t="s">
        <v>9</v>
      </c>
      <c r="E76" s="30">
        <v>2025</v>
      </c>
      <c r="F76" s="31">
        <v>36052.22</v>
      </c>
      <c r="G76" s="29"/>
      <c r="H76" s="29"/>
      <c r="I76" s="28" t="s">
        <v>10</v>
      </c>
      <c r="J76" s="41" t="s">
        <v>106</v>
      </c>
    </row>
    <row r="77" spans="1:112" ht="63" x14ac:dyDescent="0.25">
      <c r="A77" s="47">
        <v>42</v>
      </c>
      <c r="B77" s="27" t="s">
        <v>170</v>
      </c>
      <c r="C77" s="28" t="s">
        <v>13</v>
      </c>
      <c r="D77" s="28" t="s">
        <v>169</v>
      </c>
      <c r="E77" s="30">
        <v>2025</v>
      </c>
      <c r="F77" s="31">
        <v>25387.360000000001</v>
      </c>
      <c r="G77" s="29"/>
      <c r="H77" s="29"/>
      <c r="I77" s="28" t="s">
        <v>10</v>
      </c>
      <c r="J77" s="41" t="s">
        <v>106</v>
      </c>
    </row>
    <row r="78" spans="1:112" ht="69" customHeight="1" x14ac:dyDescent="0.25">
      <c r="A78" s="47">
        <v>43</v>
      </c>
      <c r="B78" s="27" t="s">
        <v>171</v>
      </c>
      <c r="C78" s="28" t="s">
        <v>13</v>
      </c>
      <c r="D78" s="28" t="s">
        <v>9</v>
      </c>
      <c r="E78" s="30">
        <v>2025</v>
      </c>
      <c r="F78" s="31">
        <v>17660.46</v>
      </c>
      <c r="G78" s="29"/>
      <c r="H78" s="29"/>
      <c r="I78" s="28" t="s">
        <v>10</v>
      </c>
      <c r="J78" s="41" t="s">
        <v>106</v>
      </c>
    </row>
    <row r="79" spans="1:112" ht="47.25" x14ac:dyDescent="0.25">
      <c r="A79" s="47">
        <v>44</v>
      </c>
      <c r="B79" s="27" t="s">
        <v>162</v>
      </c>
      <c r="C79" s="28" t="s">
        <v>14</v>
      </c>
      <c r="D79" s="28" t="s">
        <v>9</v>
      </c>
      <c r="E79" s="28">
        <v>2025</v>
      </c>
      <c r="F79" s="59">
        <v>238900</v>
      </c>
      <c r="G79" s="29"/>
      <c r="H79" s="28"/>
      <c r="I79" s="28" t="s">
        <v>10</v>
      </c>
      <c r="J79" s="41" t="s">
        <v>106</v>
      </c>
    </row>
    <row r="80" spans="1:112" s="17" customFormat="1" x14ac:dyDescent="0.25">
      <c r="A80" s="66" t="s">
        <v>2</v>
      </c>
      <c r="B80" s="66"/>
      <c r="C80" s="10"/>
      <c r="D80" s="10"/>
      <c r="E80" s="10"/>
      <c r="F80" s="11">
        <v>4204906.8600000003</v>
      </c>
      <c r="G80" s="11">
        <f>SUM(G37:G79)</f>
        <v>6233936.6527199987</v>
      </c>
      <c r="H80" s="11">
        <f>SUM(H37:H79)</f>
        <v>13609364.118999999</v>
      </c>
      <c r="I80" s="10"/>
      <c r="J80" s="42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</row>
    <row r="81" spans="1:112" x14ac:dyDescent="0.25">
      <c r="A81" s="65" t="s">
        <v>80</v>
      </c>
      <c r="B81" s="65"/>
      <c r="C81" s="65"/>
      <c r="D81" s="65"/>
      <c r="E81" s="65"/>
      <c r="F81" s="65"/>
      <c r="G81" s="65"/>
      <c r="H81" s="65"/>
      <c r="I81" s="65"/>
      <c r="J81" s="39"/>
    </row>
    <row r="82" spans="1:112" ht="84.75" customHeight="1" x14ac:dyDescent="0.25">
      <c r="A82" s="7">
        <v>1</v>
      </c>
      <c r="B82" s="48" t="s">
        <v>5</v>
      </c>
      <c r="C82" s="47" t="s">
        <v>14</v>
      </c>
      <c r="D82" s="47" t="s">
        <v>9</v>
      </c>
      <c r="E82" s="47">
        <v>2025</v>
      </c>
      <c r="F82" s="9">
        <v>465462.467</v>
      </c>
      <c r="G82" s="9"/>
      <c r="H82" s="13"/>
      <c r="I82" s="47" t="s">
        <v>117</v>
      </c>
      <c r="J82" s="39" t="s">
        <v>106</v>
      </c>
    </row>
    <row r="83" spans="1:112" ht="78.75" x14ac:dyDescent="0.25">
      <c r="A83" s="7">
        <v>2</v>
      </c>
      <c r="B83" s="48" t="s">
        <v>6</v>
      </c>
      <c r="C83" s="47" t="s">
        <v>14</v>
      </c>
      <c r="D83" s="47" t="s">
        <v>9</v>
      </c>
      <c r="E83" s="47">
        <v>2025</v>
      </c>
      <c r="F83" s="14">
        <v>2363315.55308</v>
      </c>
      <c r="G83" s="9"/>
      <c r="H83" s="47"/>
      <c r="I83" s="47" t="s">
        <v>117</v>
      </c>
      <c r="J83" s="39" t="s">
        <v>106</v>
      </c>
    </row>
    <row r="84" spans="1:112" ht="47.25" x14ac:dyDescent="0.25">
      <c r="A84" s="47">
        <v>3</v>
      </c>
      <c r="B84" s="27" t="s">
        <v>172</v>
      </c>
      <c r="C84" s="28" t="s">
        <v>14</v>
      </c>
      <c r="D84" s="28" t="s">
        <v>9</v>
      </c>
      <c r="E84" s="28">
        <v>2025</v>
      </c>
      <c r="F84" s="31">
        <v>25281.360000000001</v>
      </c>
      <c r="G84" s="29"/>
      <c r="H84" s="28"/>
      <c r="I84" s="28" t="s">
        <v>10</v>
      </c>
      <c r="J84" s="41" t="s">
        <v>106</v>
      </c>
    </row>
    <row r="85" spans="1:112" ht="63" x14ac:dyDescent="0.25">
      <c r="A85" s="44">
        <v>4</v>
      </c>
      <c r="B85" s="27" t="s">
        <v>161</v>
      </c>
      <c r="C85" s="28" t="s">
        <v>14</v>
      </c>
      <c r="D85" s="28" t="s">
        <v>9</v>
      </c>
      <c r="E85" s="28">
        <v>2025</v>
      </c>
      <c r="F85" s="31">
        <v>363657</v>
      </c>
      <c r="G85" s="29"/>
      <c r="H85" s="28"/>
      <c r="I85" s="28" t="s">
        <v>10</v>
      </c>
      <c r="J85" s="41" t="s">
        <v>106</v>
      </c>
    </row>
    <row r="86" spans="1:112" s="17" customFormat="1" x14ac:dyDescent="0.25">
      <c r="A86" s="66" t="s">
        <v>2</v>
      </c>
      <c r="B86" s="66"/>
      <c r="C86" s="10"/>
      <c r="D86" s="10"/>
      <c r="E86" s="10"/>
      <c r="F86" s="11">
        <f>SUM(F82:F85)</f>
        <v>3217716.38008</v>
      </c>
      <c r="G86" s="11">
        <f>SUM(G82:G85)</f>
        <v>0</v>
      </c>
      <c r="H86" s="11">
        <f>SUM(H82:H85)</f>
        <v>0</v>
      </c>
      <c r="I86" s="10"/>
      <c r="J86" s="42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</row>
    <row r="87" spans="1:112" x14ac:dyDescent="0.25">
      <c r="A87" s="65" t="s">
        <v>40</v>
      </c>
      <c r="B87" s="65"/>
      <c r="C87" s="65"/>
      <c r="D87" s="65"/>
      <c r="E87" s="65"/>
      <c r="F87" s="65"/>
      <c r="G87" s="65"/>
      <c r="H87" s="65"/>
      <c r="I87" s="65"/>
      <c r="J87" s="39"/>
    </row>
    <row r="88" spans="1:112" x14ac:dyDescent="0.25">
      <c r="A88" s="7">
        <v>1</v>
      </c>
      <c r="B88" s="23"/>
      <c r="C88" s="13"/>
      <c r="D88" s="13"/>
      <c r="E88" s="13"/>
      <c r="F88" s="13"/>
      <c r="G88" s="13"/>
      <c r="H88" s="13"/>
      <c r="I88" s="13"/>
      <c r="J88" s="39"/>
    </row>
    <row r="89" spans="1:112" x14ac:dyDescent="0.25">
      <c r="A89" s="7">
        <v>2</v>
      </c>
      <c r="B89" s="23"/>
      <c r="C89" s="13"/>
      <c r="D89" s="13"/>
      <c r="E89" s="13"/>
      <c r="F89" s="13"/>
      <c r="G89" s="13"/>
      <c r="H89" s="13"/>
      <c r="I89" s="13"/>
      <c r="J89" s="39"/>
    </row>
    <row r="90" spans="1:112" x14ac:dyDescent="0.25">
      <c r="A90" s="7">
        <v>3</v>
      </c>
      <c r="B90" s="23"/>
      <c r="C90" s="13"/>
      <c r="D90" s="13"/>
      <c r="E90" s="13"/>
      <c r="F90" s="13"/>
      <c r="G90" s="13"/>
      <c r="H90" s="13"/>
      <c r="I90" s="13"/>
      <c r="J90" s="39"/>
    </row>
    <row r="91" spans="1:112" s="17" customFormat="1" x14ac:dyDescent="0.25">
      <c r="A91" s="66" t="s">
        <v>2</v>
      </c>
      <c r="B91" s="66"/>
      <c r="C91" s="10"/>
      <c r="D91" s="10"/>
      <c r="E91" s="10"/>
      <c r="F91" s="11">
        <v>0</v>
      </c>
      <c r="G91" s="11">
        <v>0</v>
      </c>
      <c r="H91" s="11">
        <v>0</v>
      </c>
      <c r="I91" s="10"/>
      <c r="J91" s="42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</row>
    <row r="92" spans="1:112" x14ac:dyDescent="0.25">
      <c r="A92" s="65" t="s">
        <v>3</v>
      </c>
      <c r="B92" s="65"/>
      <c r="C92" s="65"/>
      <c r="D92" s="65"/>
      <c r="E92" s="65"/>
      <c r="F92" s="65"/>
      <c r="G92" s="65"/>
      <c r="H92" s="65"/>
      <c r="I92" s="65"/>
      <c r="J92" s="39"/>
    </row>
    <row r="93" spans="1:112" x14ac:dyDescent="0.25">
      <c r="A93" s="7">
        <v>1</v>
      </c>
      <c r="B93" s="21"/>
      <c r="C93" s="7"/>
      <c r="D93" s="7"/>
      <c r="E93" s="7"/>
      <c r="F93" s="7"/>
      <c r="G93" s="7"/>
      <c r="H93" s="7"/>
      <c r="I93" s="7"/>
      <c r="J93" s="39"/>
    </row>
    <row r="94" spans="1:112" x14ac:dyDescent="0.25">
      <c r="A94" s="7">
        <v>2</v>
      </c>
      <c r="B94" s="21"/>
      <c r="C94" s="7"/>
      <c r="D94" s="7"/>
      <c r="E94" s="7"/>
      <c r="F94" s="7"/>
      <c r="G94" s="7"/>
      <c r="H94" s="7"/>
      <c r="I94" s="7"/>
      <c r="J94" s="39"/>
    </row>
    <row r="95" spans="1:112" x14ac:dyDescent="0.25">
      <c r="A95" s="7">
        <v>3</v>
      </c>
      <c r="B95" s="21"/>
      <c r="C95" s="7"/>
      <c r="D95" s="7"/>
      <c r="E95" s="7"/>
      <c r="F95" s="7"/>
      <c r="G95" s="7"/>
      <c r="H95" s="7"/>
      <c r="I95" s="7"/>
      <c r="J95" s="39"/>
    </row>
    <row r="96" spans="1:112" x14ac:dyDescent="0.25">
      <c r="A96" s="65" t="s">
        <v>2</v>
      </c>
      <c r="B96" s="65"/>
      <c r="C96" s="7"/>
      <c r="D96" s="7"/>
      <c r="E96" s="7"/>
      <c r="F96" s="11">
        <v>0</v>
      </c>
      <c r="G96" s="11">
        <v>0</v>
      </c>
      <c r="H96" s="11">
        <v>0</v>
      </c>
      <c r="I96" s="7"/>
      <c r="J96" s="39"/>
    </row>
    <row r="97" spans="1:112" x14ac:dyDescent="0.25">
      <c r="A97" s="65" t="s">
        <v>81</v>
      </c>
      <c r="B97" s="65"/>
      <c r="C97" s="65"/>
      <c r="D97" s="65"/>
      <c r="E97" s="65"/>
      <c r="F97" s="65"/>
      <c r="G97" s="65"/>
      <c r="H97" s="65"/>
      <c r="I97" s="65"/>
      <c r="J97" s="39"/>
    </row>
    <row r="98" spans="1:112" ht="31.5" x14ac:dyDescent="0.25">
      <c r="A98" s="7">
        <v>1</v>
      </c>
      <c r="B98" s="21" t="s">
        <v>41</v>
      </c>
      <c r="C98" s="7" t="s">
        <v>42</v>
      </c>
      <c r="D98" s="7" t="s">
        <v>9</v>
      </c>
      <c r="E98" s="7" t="s">
        <v>24</v>
      </c>
      <c r="F98" s="9">
        <v>325000</v>
      </c>
      <c r="G98" s="9">
        <v>325000</v>
      </c>
      <c r="H98" s="9">
        <v>325000</v>
      </c>
      <c r="I98" s="7" t="s">
        <v>10</v>
      </c>
      <c r="J98" s="39" t="s">
        <v>107</v>
      </c>
    </row>
    <row r="99" spans="1:112" ht="47.25" x14ac:dyDescent="0.25">
      <c r="A99" s="7">
        <v>2</v>
      </c>
      <c r="B99" s="21" t="s">
        <v>43</v>
      </c>
      <c r="C99" s="7" t="s">
        <v>14</v>
      </c>
      <c r="D99" s="7" t="s">
        <v>9</v>
      </c>
      <c r="E99" s="7" t="s">
        <v>78</v>
      </c>
      <c r="F99" s="9">
        <v>471272.24</v>
      </c>
      <c r="G99" s="7"/>
      <c r="H99" s="7"/>
      <c r="I99" s="7" t="s">
        <v>10</v>
      </c>
      <c r="J99" s="39" t="s">
        <v>107</v>
      </c>
    </row>
    <row r="100" spans="1:112" ht="47.25" x14ac:dyDescent="0.25">
      <c r="A100" s="7">
        <v>3</v>
      </c>
      <c r="B100" s="21" t="s">
        <v>44</v>
      </c>
      <c r="C100" s="7" t="s">
        <v>14</v>
      </c>
      <c r="D100" s="7" t="s">
        <v>9</v>
      </c>
      <c r="E100" s="7" t="s">
        <v>78</v>
      </c>
      <c r="F100" s="9">
        <v>270917.38</v>
      </c>
      <c r="G100" s="9"/>
      <c r="H100" s="7"/>
      <c r="I100" s="7" t="s">
        <v>10</v>
      </c>
      <c r="J100" s="39" t="s">
        <v>107</v>
      </c>
    </row>
    <row r="101" spans="1:112" ht="42.75" customHeight="1" x14ac:dyDescent="0.25">
      <c r="A101" s="7">
        <v>4</v>
      </c>
      <c r="B101" s="21" t="s">
        <v>88</v>
      </c>
      <c r="C101" s="7" t="s">
        <v>64</v>
      </c>
      <c r="D101" s="7" t="s">
        <v>9</v>
      </c>
      <c r="E101" s="7">
        <v>2025</v>
      </c>
      <c r="F101" s="9">
        <v>45000</v>
      </c>
      <c r="G101" s="9"/>
      <c r="H101" s="9"/>
      <c r="I101" s="7" t="s">
        <v>10</v>
      </c>
      <c r="J101" s="39" t="s">
        <v>107</v>
      </c>
    </row>
    <row r="102" spans="1:112" ht="45" customHeight="1" x14ac:dyDescent="0.25">
      <c r="A102" s="7">
        <v>5</v>
      </c>
      <c r="B102" s="21" t="s">
        <v>90</v>
      </c>
      <c r="C102" s="7" t="s">
        <v>64</v>
      </c>
      <c r="D102" s="7" t="s">
        <v>9</v>
      </c>
      <c r="E102" s="7">
        <v>2025</v>
      </c>
      <c r="F102" s="9">
        <v>10000</v>
      </c>
      <c r="G102" s="7"/>
      <c r="H102" s="7"/>
      <c r="I102" s="7" t="s">
        <v>10</v>
      </c>
      <c r="J102" s="39" t="s">
        <v>108</v>
      </c>
    </row>
    <row r="103" spans="1:112" ht="90" x14ac:dyDescent="0.25">
      <c r="A103" s="7">
        <v>6</v>
      </c>
      <c r="B103" s="21" t="s">
        <v>65</v>
      </c>
      <c r="C103" s="7" t="s">
        <v>64</v>
      </c>
      <c r="D103" s="7" t="s">
        <v>62</v>
      </c>
      <c r="E103" s="7">
        <v>2025</v>
      </c>
      <c r="F103" s="9">
        <v>7620</v>
      </c>
      <c r="G103" s="9">
        <v>7620</v>
      </c>
      <c r="H103" s="9">
        <v>7620</v>
      </c>
      <c r="I103" s="7" t="s">
        <v>10</v>
      </c>
      <c r="J103" s="39" t="s">
        <v>109</v>
      </c>
    </row>
    <row r="104" spans="1:112" ht="90" x14ac:dyDescent="0.25">
      <c r="A104" s="7">
        <v>7</v>
      </c>
      <c r="B104" s="21" t="s">
        <v>66</v>
      </c>
      <c r="C104" s="7" t="s">
        <v>64</v>
      </c>
      <c r="D104" s="7" t="s">
        <v>62</v>
      </c>
      <c r="E104" s="7">
        <v>2025</v>
      </c>
      <c r="F104" s="9">
        <v>12700</v>
      </c>
      <c r="G104" s="9">
        <v>12700</v>
      </c>
      <c r="H104" s="9">
        <v>12700</v>
      </c>
      <c r="I104" s="7" t="s">
        <v>10</v>
      </c>
      <c r="J104" s="39" t="s">
        <v>109</v>
      </c>
    </row>
    <row r="105" spans="1:112" ht="90" x14ac:dyDescent="0.25">
      <c r="A105" s="7">
        <v>8</v>
      </c>
      <c r="B105" s="21" t="s">
        <v>67</v>
      </c>
      <c r="C105" s="7" t="s">
        <v>64</v>
      </c>
      <c r="D105" s="7" t="s">
        <v>62</v>
      </c>
      <c r="E105" s="7">
        <v>2025</v>
      </c>
      <c r="F105" s="9">
        <v>19050</v>
      </c>
      <c r="G105" s="9">
        <v>19050</v>
      </c>
      <c r="H105" s="9">
        <v>19050</v>
      </c>
      <c r="I105" s="7" t="s">
        <v>10</v>
      </c>
      <c r="J105" s="39" t="s">
        <v>109</v>
      </c>
    </row>
    <row r="106" spans="1:112" s="17" customFormat="1" x14ac:dyDescent="0.25">
      <c r="A106" s="66" t="s">
        <v>2</v>
      </c>
      <c r="B106" s="66"/>
      <c r="C106" s="10"/>
      <c r="D106" s="10"/>
      <c r="E106" s="10"/>
      <c r="F106" s="11">
        <f>SUM(F98:F105)</f>
        <v>1161559.6200000001</v>
      </c>
      <c r="G106" s="11">
        <f>SUM(G98:G105)</f>
        <v>364370</v>
      </c>
      <c r="H106" s="11">
        <f>SUM(H98:H105)</f>
        <v>364370</v>
      </c>
      <c r="I106" s="10"/>
      <c r="J106" s="42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7"/>
      <c r="CM106" s="37"/>
      <c r="CN106" s="37"/>
      <c r="CO106" s="37"/>
      <c r="CP106" s="37"/>
      <c r="CQ106" s="37"/>
      <c r="CR106" s="37"/>
      <c r="CS106" s="37"/>
      <c r="CT106" s="37"/>
      <c r="CU106" s="37"/>
      <c r="CV106" s="37"/>
      <c r="CW106" s="37"/>
      <c r="CX106" s="37"/>
      <c r="CY106" s="37"/>
      <c r="CZ106" s="37"/>
      <c r="DA106" s="37"/>
      <c r="DB106" s="37"/>
      <c r="DC106" s="37"/>
      <c r="DD106" s="37"/>
      <c r="DE106" s="37"/>
      <c r="DF106" s="37"/>
      <c r="DG106" s="37"/>
      <c r="DH106" s="37"/>
    </row>
    <row r="107" spans="1:112" x14ac:dyDescent="0.25">
      <c r="A107" s="65" t="s">
        <v>82</v>
      </c>
      <c r="B107" s="65"/>
      <c r="C107" s="65"/>
      <c r="D107" s="65"/>
      <c r="E107" s="65"/>
      <c r="F107" s="65"/>
      <c r="G107" s="65"/>
      <c r="H107" s="65"/>
      <c r="I107" s="65"/>
      <c r="J107" s="39"/>
    </row>
    <row r="108" spans="1:112" ht="60" x14ac:dyDescent="0.25">
      <c r="A108" s="7">
        <v>1</v>
      </c>
      <c r="B108" s="21" t="s">
        <v>45</v>
      </c>
      <c r="C108" s="7" t="s">
        <v>46</v>
      </c>
      <c r="D108" s="7" t="s">
        <v>9</v>
      </c>
      <c r="E108" s="7" t="s">
        <v>24</v>
      </c>
      <c r="F108" s="9">
        <v>51262.400000000001</v>
      </c>
      <c r="G108" s="9">
        <v>51262.400000000001</v>
      </c>
      <c r="H108" s="9">
        <v>51262.400000000001</v>
      </c>
      <c r="I108" s="7" t="s">
        <v>10</v>
      </c>
      <c r="J108" s="39" t="s">
        <v>110</v>
      </c>
    </row>
    <row r="109" spans="1:112" ht="90.75" customHeight="1" x14ac:dyDescent="0.25">
      <c r="A109" s="7">
        <v>2</v>
      </c>
      <c r="B109" s="21" t="s">
        <v>102</v>
      </c>
      <c r="C109" s="7" t="s">
        <v>64</v>
      </c>
      <c r="D109" s="7" t="s">
        <v>62</v>
      </c>
      <c r="E109" s="7">
        <v>2025</v>
      </c>
      <c r="F109" s="9">
        <v>322731.59999999998</v>
      </c>
      <c r="G109" s="7"/>
      <c r="H109" s="7"/>
      <c r="I109" s="7" t="s">
        <v>10</v>
      </c>
      <c r="J109" s="39" t="s">
        <v>111</v>
      </c>
    </row>
    <row r="110" spans="1:112" ht="75" x14ac:dyDescent="0.25">
      <c r="A110" s="7">
        <v>3</v>
      </c>
      <c r="B110" s="21" t="s">
        <v>47</v>
      </c>
      <c r="C110" s="7" t="s">
        <v>13</v>
      </c>
      <c r="D110" s="7" t="s">
        <v>9</v>
      </c>
      <c r="E110" s="7">
        <v>2025</v>
      </c>
      <c r="F110" s="9">
        <v>55000</v>
      </c>
      <c r="G110" s="9"/>
      <c r="H110" s="9"/>
      <c r="I110" s="7" t="s">
        <v>10</v>
      </c>
      <c r="J110" s="39" t="s">
        <v>112</v>
      </c>
    </row>
    <row r="111" spans="1:112" ht="78.75" x14ac:dyDescent="0.25">
      <c r="A111" s="7">
        <v>4</v>
      </c>
      <c r="B111" s="21" t="s">
        <v>48</v>
      </c>
      <c r="C111" s="7" t="s">
        <v>12</v>
      </c>
      <c r="D111" s="7" t="s">
        <v>9</v>
      </c>
      <c r="E111" s="7">
        <v>2026</v>
      </c>
      <c r="F111" s="9"/>
      <c r="G111" s="9">
        <v>1800</v>
      </c>
      <c r="H111" s="9"/>
      <c r="I111" s="7" t="s">
        <v>10</v>
      </c>
      <c r="J111" s="39" t="s">
        <v>112</v>
      </c>
    </row>
    <row r="112" spans="1:112" ht="75" x14ac:dyDescent="0.25">
      <c r="A112" s="7">
        <v>5</v>
      </c>
      <c r="B112" s="24" t="s">
        <v>49</v>
      </c>
      <c r="C112" s="7" t="s">
        <v>8</v>
      </c>
      <c r="D112" s="7" t="s">
        <v>9</v>
      </c>
      <c r="E112" s="7">
        <v>2027</v>
      </c>
      <c r="F112" s="9"/>
      <c r="G112" s="9"/>
      <c r="H112" s="9">
        <v>800000</v>
      </c>
      <c r="I112" s="7" t="s">
        <v>11</v>
      </c>
      <c r="J112" s="39" t="s">
        <v>112</v>
      </c>
    </row>
    <row r="113" spans="1:112" ht="75" x14ac:dyDescent="0.25">
      <c r="A113" s="7">
        <v>6</v>
      </c>
      <c r="B113" s="21" t="s">
        <v>63</v>
      </c>
      <c r="C113" s="7" t="s">
        <v>13</v>
      </c>
      <c r="D113" s="7" t="s">
        <v>62</v>
      </c>
      <c r="E113" s="7">
        <v>2025</v>
      </c>
      <c r="F113" s="12">
        <v>20000</v>
      </c>
      <c r="G113" s="7"/>
      <c r="H113" s="7"/>
      <c r="I113" s="7" t="s">
        <v>10</v>
      </c>
      <c r="J113" s="39" t="s">
        <v>112</v>
      </c>
    </row>
    <row r="114" spans="1:112" ht="75" x14ac:dyDescent="0.25">
      <c r="A114" s="28">
        <v>7</v>
      </c>
      <c r="B114" s="21" t="s">
        <v>131</v>
      </c>
      <c r="C114" s="7" t="s">
        <v>8</v>
      </c>
      <c r="D114" s="7" t="s">
        <v>130</v>
      </c>
      <c r="E114" s="7">
        <v>2026</v>
      </c>
      <c r="F114" s="9"/>
      <c r="G114" s="9">
        <v>65815.383000000002</v>
      </c>
      <c r="H114" s="7"/>
      <c r="I114" s="7" t="s">
        <v>10</v>
      </c>
      <c r="J114" s="39" t="s">
        <v>112</v>
      </c>
    </row>
    <row r="115" spans="1:112" ht="75" x14ac:dyDescent="0.25">
      <c r="A115" s="28">
        <v>8</v>
      </c>
      <c r="B115" s="21" t="s">
        <v>132</v>
      </c>
      <c r="C115" s="7" t="s">
        <v>8</v>
      </c>
      <c r="D115" s="7" t="s">
        <v>130</v>
      </c>
      <c r="E115" s="7">
        <v>2026</v>
      </c>
      <c r="F115" s="9"/>
      <c r="G115" s="9">
        <v>68952.962</v>
      </c>
      <c r="H115" s="7"/>
      <c r="I115" s="7" t="s">
        <v>10</v>
      </c>
      <c r="J115" s="39" t="s">
        <v>112</v>
      </c>
    </row>
    <row r="116" spans="1:112" s="32" customFormat="1" ht="75" x14ac:dyDescent="0.25">
      <c r="A116" s="28">
        <v>9</v>
      </c>
      <c r="B116" s="27" t="s">
        <v>137</v>
      </c>
      <c r="C116" s="28" t="s">
        <v>8</v>
      </c>
      <c r="D116" s="28" t="s">
        <v>141</v>
      </c>
      <c r="E116" s="28">
        <v>2025</v>
      </c>
      <c r="F116" s="29">
        <v>26344</v>
      </c>
      <c r="G116" s="29"/>
      <c r="H116" s="28"/>
      <c r="I116" s="28" t="s">
        <v>10</v>
      </c>
      <c r="J116" s="41" t="s">
        <v>112</v>
      </c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34"/>
      <c r="BS116" s="34"/>
      <c r="BT116" s="34"/>
      <c r="BU116" s="34"/>
      <c r="BV116" s="34"/>
      <c r="BW116" s="34"/>
      <c r="BX116" s="34"/>
      <c r="BY116" s="34"/>
      <c r="BZ116" s="34"/>
      <c r="CA116" s="34"/>
      <c r="CB116" s="34"/>
      <c r="CC116" s="34"/>
      <c r="CD116" s="34"/>
      <c r="CE116" s="34"/>
      <c r="CF116" s="34"/>
      <c r="CG116" s="34"/>
      <c r="CH116" s="34"/>
      <c r="CI116" s="34"/>
      <c r="CJ116" s="34"/>
      <c r="CK116" s="34"/>
      <c r="CL116" s="34"/>
      <c r="CM116" s="34"/>
      <c r="CN116" s="34"/>
      <c r="CO116" s="34"/>
      <c r="CP116" s="34"/>
      <c r="CQ116" s="34"/>
      <c r="CR116" s="34"/>
      <c r="CS116" s="34"/>
      <c r="CT116" s="34"/>
      <c r="CU116" s="34"/>
      <c r="CV116" s="34"/>
      <c r="CW116" s="34"/>
      <c r="CX116" s="34"/>
      <c r="CY116" s="34"/>
      <c r="CZ116" s="34"/>
      <c r="DA116" s="34"/>
      <c r="DB116" s="34"/>
      <c r="DC116" s="34"/>
      <c r="DD116" s="34"/>
      <c r="DE116" s="34"/>
      <c r="DF116" s="34"/>
      <c r="DG116" s="34"/>
      <c r="DH116" s="34"/>
    </row>
    <row r="117" spans="1:112" s="32" customFormat="1" ht="75" x14ac:dyDescent="0.25">
      <c r="A117" s="28">
        <v>10</v>
      </c>
      <c r="B117" s="27" t="s">
        <v>138</v>
      </c>
      <c r="C117" s="28" t="s">
        <v>8</v>
      </c>
      <c r="D117" s="28" t="s">
        <v>141</v>
      </c>
      <c r="E117" s="28">
        <v>2025</v>
      </c>
      <c r="F117" s="29">
        <v>26344</v>
      </c>
      <c r="G117" s="29"/>
      <c r="H117" s="28"/>
      <c r="I117" s="28" t="s">
        <v>10</v>
      </c>
      <c r="J117" s="41" t="s">
        <v>112</v>
      </c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4"/>
      <c r="BS117" s="34"/>
      <c r="BT117" s="34"/>
      <c r="BU117" s="34"/>
      <c r="BV117" s="34"/>
      <c r="BW117" s="34"/>
      <c r="BX117" s="34"/>
      <c r="BY117" s="34"/>
      <c r="BZ117" s="34"/>
      <c r="CA117" s="34"/>
      <c r="CB117" s="34"/>
      <c r="CC117" s="34"/>
      <c r="CD117" s="34"/>
      <c r="CE117" s="34"/>
      <c r="CF117" s="34"/>
      <c r="CG117" s="34"/>
      <c r="CH117" s="34"/>
      <c r="CI117" s="34"/>
      <c r="CJ117" s="34"/>
      <c r="CK117" s="34"/>
      <c r="CL117" s="34"/>
      <c r="CM117" s="34"/>
      <c r="CN117" s="34"/>
      <c r="CO117" s="34"/>
      <c r="CP117" s="34"/>
      <c r="CQ117" s="34"/>
      <c r="CR117" s="34"/>
      <c r="CS117" s="34"/>
      <c r="CT117" s="34"/>
      <c r="CU117" s="34"/>
      <c r="CV117" s="34"/>
      <c r="CW117" s="34"/>
      <c r="CX117" s="34"/>
      <c r="CY117" s="34"/>
      <c r="CZ117" s="34"/>
      <c r="DA117" s="34"/>
      <c r="DB117" s="34"/>
      <c r="DC117" s="34"/>
      <c r="DD117" s="34"/>
      <c r="DE117" s="34"/>
      <c r="DF117" s="34"/>
      <c r="DG117" s="34"/>
      <c r="DH117" s="34"/>
    </row>
    <row r="118" spans="1:112" s="32" customFormat="1" ht="75" x14ac:dyDescent="0.25">
      <c r="A118" s="28">
        <v>11</v>
      </c>
      <c r="B118" s="27" t="s">
        <v>139</v>
      </c>
      <c r="C118" s="28" t="s">
        <v>8</v>
      </c>
      <c r="D118" s="28" t="s">
        <v>141</v>
      </c>
      <c r="E118" s="28">
        <v>2025</v>
      </c>
      <c r="F118" s="29">
        <v>26341</v>
      </c>
      <c r="G118" s="29"/>
      <c r="H118" s="28"/>
      <c r="I118" s="28" t="s">
        <v>10</v>
      </c>
      <c r="J118" s="41" t="s">
        <v>112</v>
      </c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4"/>
      <c r="BS118" s="34"/>
      <c r="BT118" s="34"/>
      <c r="BU118" s="34"/>
      <c r="BV118" s="34"/>
      <c r="BW118" s="34"/>
      <c r="BX118" s="34"/>
      <c r="BY118" s="34"/>
      <c r="BZ118" s="34"/>
      <c r="CA118" s="34"/>
      <c r="CB118" s="34"/>
      <c r="CC118" s="34"/>
      <c r="CD118" s="34"/>
      <c r="CE118" s="34"/>
      <c r="CF118" s="34"/>
      <c r="CG118" s="34"/>
      <c r="CH118" s="34"/>
      <c r="CI118" s="34"/>
      <c r="CJ118" s="34"/>
      <c r="CK118" s="34"/>
      <c r="CL118" s="34"/>
      <c r="CM118" s="34"/>
      <c r="CN118" s="34"/>
      <c r="CO118" s="34"/>
      <c r="CP118" s="34"/>
      <c r="CQ118" s="34"/>
      <c r="CR118" s="34"/>
      <c r="CS118" s="34"/>
      <c r="CT118" s="34"/>
      <c r="CU118" s="34"/>
      <c r="CV118" s="34"/>
      <c r="CW118" s="34"/>
      <c r="CX118" s="34"/>
      <c r="CY118" s="34"/>
      <c r="CZ118" s="34"/>
      <c r="DA118" s="34"/>
      <c r="DB118" s="34"/>
      <c r="DC118" s="34"/>
      <c r="DD118" s="34"/>
      <c r="DE118" s="34"/>
      <c r="DF118" s="34"/>
      <c r="DG118" s="34"/>
      <c r="DH118" s="34"/>
    </row>
    <row r="119" spans="1:112" s="32" customFormat="1" ht="75" x14ac:dyDescent="0.25">
      <c r="A119" s="28">
        <v>12</v>
      </c>
      <c r="B119" s="27" t="s">
        <v>140</v>
      </c>
      <c r="C119" s="28" t="s">
        <v>8</v>
      </c>
      <c r="D119" s="28" t="s">
        <v>142</v>
      </c>
      <c r="E119" s="28">
        <v>2025</v>
      </c>
      <c r="F119" s="29">
        <v>27526</v>
      </c>
      <c r="G119" s="29"/>
      <c r="H119" s="28"/>
      <c r="I119" s="28" t="s">
        <v>10</v>
      </c>
      <c r="J119" s="41" t="s">
        <v>112</v>
      </c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34"/>
      <c r="BS119" s="34"/>
      <c r="BT119" s="34"/>
      <c r="BU119" s="34"/>
      <c r="BV119" s="34"/>
      <c r="BW119" s="34"/>
      <c r="BX119" s="34"/>
      <c r="BY119" s="34"/>
      <c r="BZ119" s="34"/>
      <c r="CA119" s="34"/>
      <c r="CB119" s="34"/>
      <c r="CC119" s="34"/>
      <c r="CD119" s="34"/>
      <c r="CE119" s="34"/>
      <c r="CF119" s="34"/>
      <c r="CG119" s="34"/>
      <c r="CH119" s="34"/>
      <c r="CI119" s="34"/>
      <c r="CJ119" s="34"/>
      <c r="CK119" s="34"/>
      <c r="CL119" s="34"/>
      <c r="CM119" s="34"/>
      <c r="CN119" s="34"/>
      <c r="CO119" s="34"/>
      <c r="CP119" s="34"/>
      <c r="CQ119" s="34"/>
      <c r="CR119" s="34"/>
      <c r="CS119" s="34"/>
      <c r="CT119" s="34"/>
      <c r="CU119" s="34"/>
      <c r="CV119" s="34"/>
      <c r="CW119" s="34"/>
      <c r="CX119" s="34"/>
      <c r="CY119" s="34"/>
      <c r="CZ119" s="34"/>
      <c r="DA119" s="34"/>
      <c r="DB119" s="34"/>
      <c r="DC119" s="34"/>
      <c r="DD119" s="34"/>
      <c r="DE119" s="34"/>
      <c r="DF119" s="34"/>
      <c r="DG119" s="34"/>
      <c r="DH119" s="34"/>
    </row>
    <row r="120" spans="1:112" s="33" customFormat="1" ht="75" x14ac:dyDescent="0.25">
      <c r="A120" s="28">
        <v>13</v>
      </c>
      <c r="B120" s="27" t="s">
        <v>145</v>
      </c>
      <c r="C120" s="28" t="s">
        <v>13</v>
      </c>
      <c r="D120" s="28" t="s">
        <v>146</v>
      </c>
      <c r="E120" s="28">
        <v>2025</v>
      </c>
      <c r="F120" s="29">
        <v>30331.808000000001</v>
      </c>
      <c r="G120" s="29"/>
      <c r="H120" s="28"/>
      <c r="I120" s="28" t="s">
        <v>10</v>
      </c>
      <c r="J120" s="41" t="s">
        <v>112</v>
      </c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Q120" s="34"/>
      <c r="BR120" s="34"/>
      <c r="BS120" s="34"/>
      <c r="BT120" s="34"/>
      <c r="BU120" s="34"/>
      <c r="BV120" s="34"/>
      <c r="BW120" s="34"/>
      <c r="BX120" s="34"/>
      <c r="BY120" s="34"/>
      <c r="BZ120" s="34"/>
      <c r="CA120" s="34"/>
      <c r="CB120" s="34"/>
      <c r="CC120" s="34"/>
      <c r="CD120" s="34"/>
      <c r="CE120" s="34"/>
      <c r="CF120" s="34"/>
      <c r="CG120" s="34"/>
      <c r="CH120" s="34"/>
      <c r="CI120" s="34"/>
      <c r="CJ120" s="34"/>
      <c r="CK120" s="34"/>
      <c r="CL120" s="34"/>
      <c r="CM120" s="34"/>
      <c r="CN120" s="34"/>
      <c r="CO120" s="34"/>
      <c r="CP120" s="34"/>
      <c r="CQ120" s="34"/>
      <c r="CR120" s="34"/>
      <c r="CS120" s="34"/>
      <c r="CT120" s="34"/>
      <c r="CU120" s="34"/>
      <c r="CV120" s="34"/>
      <c r="CW120" s="34"/>
      <c r="CX120" s="34"/>
      <c r="CY120" s="34"/>
      <c r="CZ120" s="34"/>
      <c r="DA120" s="34"/>
      <c r="DB120" s="34"/>
      <c r="DC120" s="34"/>
      <c r="DD120" s="34"/>
      <c r="DE120" s="34"/>
      <c r="DF120" s="34"/>
      <c r="DG120" s="34"/>
      <c r="DH120" s="34"/>
    </row>
    <row r="121" spans="1:112" s="17" customFormat="1" x14ac:dyDescent="0.25">
      <c r="A121" s="66" t="s">
        <v>2</v>
      </c>
      <c r="B121" s="66"/>
      <c r="C121" s="10"/>
      <c r="D121" s="10"/>
      <c r="E121" s="10"/>
      <c r="F121" s="11">
        <f>SUM(F108:F120)</f>
        <v>585880.80799999996</v>
      </c>
      <c r="G121" s="11">
        <f>SUM(G108:G120)</f>
        <v>187830.745</v>
      </c>
      <c r="H121" s="11">
        <f>SUM(H108:H120)</f>
        <v>851262.4</v>
      </c>
      <c r="I121" s="10"/>
      <c r="J121" s="42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  <c r="BM121" s="37"/>
      <c r="BN121" s="37"/>
      <c r="BO121" s="37"/>
      <c r="BP121" s="37"/>
      <c r="BQ121" s="37"/>
      <c r="BR121" s="37"/>
      <c r="BS121" s="37"/>
      <c r="BT121" s="37"/>
      <c r="BU121" s="37"/>
      <c r="BV121" s="37"/>
      <c r="BW121" s="37"/>
      <c r="BX121" s="37"/>
      <c r="BY121" s="37"/>
      <c r="BZ121" s="37"/>
      <c r="CA121" s="37"/>
      <c r="CB121" s="37"/>
      <c r="CC121" s="37"/>
      <c r="CD121" s="37"/>
      <c r="CE121" s="37"/>
      <c r="CF121" s="37"/>
      <c r="CG121" s="37"/>
      <c r="CH121" s="37"/>
      <c r="CI121" s="37"/>
      <c r="CJ121" s="37"/>
      <c r="CK121" s="37"/>
      <c r="CL121" s="37"/>
      <c r="CM121" s="37"/>
      <c r="CN121" s="37"/>
      <c r="CO121" s="37"/>
      <c r="CP121" s="37"/>
      <c r="CQ121" s="37"/>
      <c r="CR121" s="37"/>
      <c r="CS121" s="37"/>
      <c r="CT121" s="37"/>
      <c r="CU121" s="37"/>
      <c r="CV121" s="37"/>
      <c r="CW121" s="37"/>
      <c r="CX121" s="37"/>
      <c r="CY121" s="37"/>
      <c r="CZ121" s="37"/>
      <c r="DA121" s="37"/>
      <c r="DB121" s="37"/>
      <c r="DC121" s="37"/>
      <c r="DD121" s="37"/>
      <c r="DE121" s="37"/>
      <c r="DF121" s="37"/>
      <c r="DG121" s="37"/>
      <c r="DH121" s="37"/>
    </row>
    <row r="122" spans="1:112" x14ac:dyDescent="0.25">
      <c r="A122" s="65" t="s">
        <v>83</v>
      </c>
      <c r="B122" s="65"/>
      <c r="C122" s="65"/>
      <c r="D122" s="65"/>
      <c r="E122" s="65"/>
      <c r="F122" s="65"/>
      <c r="G122" s="65"/>
      <c r="H122" s="65"/>
      <c r="I122" s="65"/>
      <c r="J122" s="39"/>
    </row>
    <row r="123" spans="1:112" ht="63" x14ac:dyDescent="0.25">
      <c r="A123" s="7">
        <v>1</v>
      </c>
      <c r="B123" s="20" t="s">
        <v>124</v>
      </c>
      <c r="C123" s="7" t="s">
        <v>50</v>
      </c>
      <c r="D123" s="7" t="s">
        <v>9</v>
      </c>
      <c r="E123" s="7">
        <v>2025</v>
      </c>
      <c r="F123" s="8">
        <v>41000</v>
      </c>
      <c r="G123" s="7"/>
      <c r="H123" s="7"/>
      <c r="I123" s="13" t="s">
        <v>10</v>
      </c>
      <c r="J123" s="39" t="s">
        <v>104</v>
      </c>
    </row>
    <row r="124" spans="1:112" x14ac:dyDescent="0.25">
      <c r="A124" s="66" t="s">
        <v>2</v>
      </c>
      <c r="B124" s="66"/>
      <c r="C124" s="10"/>
      <c r="D124" s="10"/>
      <c r="E124" s="10"/>
      <c r="F124" s="11">
        <f>SUM(F123)</f>
        <v>41000</v>
      </c>
      <c r="G124" s="10">
        <f>SUM(G123)</f>
        <v>0</v>
      </c>
      <c r="H124" s="10">
        <f>SUM(H123)</f>
        <v>0</v>
      </c>
      <c r="I124" s="10"/>
      <c r="J124" s="39"/>
    </row>
    <row r="125" spans="1:112" x14ac:dyDescent="0.25">
      <c r="A125" s="65" t="s">
        <v>4</v>
      </c>
      <c r="B125" s="65"/>
      <c r="C125" s="65"/>
      <c r="D125" s="65"/>
      <c r="E125" s="65"/>
      <c r="F125" s="65"/>
      <c r="G125" s="65"/>
      <c r="H125" s="65"/>
      <c r="I125" s="65"/>
      <c r="J125" s="39"/>
    </row>
    <row r="126" spans="1:112" ht="47.25" x14ac:dyDescent="0.25">
      <c r="A126" s="7">
        <v>1</v>
      </c>
      <c r="B126" s="27" t="s">
        <v>89</v>
      </c>
      <c r="C126" s="28" t="s">
        <v>64</v>
      </c>
      <c r="D126" s="28" t="s">
        <v>9</v>
      </c>
      <c r="E126" s="28" t="s">
        <v>129</v>
      </c>
      <c r="F126" s="29">
        <v>5504</v>
      </c>
      <c r="G126" s="29">
        <v>1000000</v>
      </c>
      <c r="H126" s="29">
        <v>500000</v>
      </c>
      <c r="I126" s="28" t="s">
        <v>10</v>
      </c>
      <c r="J126" s="39" t="s">
        <v>116</v>
      </c>
    </row>
    <row r="127" spans="1:112" x14ac:dyDescent="0.25">
      <c r="A127" s="7">
        <v>2</v>
      </c>
      <c r="B127" s="21"/>
      <c r="C127" s="7"/>
      <c r="D127" s="7"/>
      <c r="E127" s="7"/>
      <c r="F127" s="9"/>
      <c r="G127" s="9"/>
      <c r="H127" s="9"/>
      <c r="I127" s="7"/>
      <c r="J127" s="39"/>
    </row>
    <row r="128" spans="1:112" x14ac:dyDescent="0.25">
      <c r="A128" s="7">
        <v>3</v>
      </c>
      <c r="B128" s="21"/>
      <c r="C128" s="7"/>
      <c r="D128" s="7"/>
      <c r="E128" s="7"/>
      <c r="F128" s="9"/>
      <c r="G128" s="9"/>
      <c r="H128" s="9"/>
      <c r="I128" s="7"/>
      <c r="J128" s="39"/>
    </row>
    <row r="129" spans="1:112" x14ac:dyDescent="0.25">
      <c r="A129" s="65" t="s">
        <v>2</v>
      </c>
      <c r="B129" s="65"/>
      <c r="C129" s="7"/>
      <c r="D129" s="7"/>
      <c r="E129" s="7"/>
      <c r="F129" s="11">
        <f>SUM(F126:F128)</f>
        <v>5504</v>
      </c>
      <c r="G129" s="11">
        <f>SUM(G126:G128)</f>
        <v>1000000</v>
      </c>
      <c r="H129" s="11">
        <f>SUM(H126:H128)</f>
        <v>500000</v>
      </c>
      <c r="I129" s="10">
        <f>SUM(I126:I128)</f>
        <v>0</v>
      </c>
      <c r="J129" s="39"/>
    </row>
    <row r="130" spans="1:112" x14ac:dyDescent="0.25">
      <c r="A130" s="65" t="s">
        <v>84</v>
      </c>
      <c r="B130" s="65"/>
      <c r="C130" s="65"/>
      <c r="D130" s="65"/>
      <c r="E130" s="65"/>
      <c r="F130" s="65"/>
      <c r="G130" s="65"/>
      <c r="H130" s="65"/>
      <c r="I130" s="65"/>
      <c r="J130" s="39"/>
    </row>
    <row r="131" spans="1:112" ht="78.75" x14ac:dyDescent="0.25">
      <c r="A131" s="7">
        <v>1</v>
      </c>
      <c r="B131" s="21" t="s">
        <v>114</v>
      </c>
      <c r="C131" s="13" t="s">
        <v>50</v>
      </c>
      <c r="D131" s="13" t="s">
        <v>9</v>
      </c>
      <c r="E131" s="13">
        <v>2025</v>
      </c>
      <c r="F131" s="12">
        <v>35444.370000000003</v>
      </c>
      <c r="G131" s="12"/>
      <c r="H131" s="12"/>
      <c r="I131" s="12" t="s">
        <v>10</v>
      </c>
      <c r="J131" s="43" t="s">
        <v>115</v>
      </c>
    </row>
    <row r="132" spans="1:112" s="17" customFormat="1" x14ac:dyDescent="0.25">
      <c r="A132" s="66" t="s">
        <v>2</v>
      </c>
      <c r="B132" s="66"/>
      <c r="C132" s="10"/>
      <c r="D132" s="10"/>
      <c r="E132" s="10"/>
      <c r="F132" s="11">
        <f>SUM(F131)</f>
        <v>35444.370000000003</v>
      </c>
      <c r="G132" s="11">
        <f>SUM(G15:G15)</f>
        <v>0</v>
      </c>
      <c r="H132" s="11">
        <f>SUM(H15:H15)</f>
        <v>0</v>
      </c>
      <c r="I132" s="11"/>
      <c r="J132" s="42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  <c r="BI132" s="37"/>
      <c r="BJ132" s="37"/>
      <c r="BK132" s="37"/>
      <c r="BL132" s="37"/>
      <c r="BM132" s="37"/>
      <c r="BN132" s="37"/>
      <c r="BO132" s="37"/>
      <c r="BP132" s="37"/>
      <c r="BQ132" s="37"/>
      <c r="BR132" s="37"/>
      <c r="BS132" s="37"/>
      <c r="BT132" s="37"/>
      <c r="BU132" s="37"/>
      <c r="BV132" s="37"/>
      <c r="BW132" s="37"/>
      <c r="BX132" s="37"/>
      <c r="BY132" s="37"/>
      <c r="BZ132" s="37"/>
      <c r="CA132" s="37"/>
      <c r="CB132" s="37"/>
      <c r="CC132" s="37"/>
      <c r="CD132" s="37"/>
      <c r="CE132" s="37"/>
      <c r="CF132" s="37"/>
      <c r="CG132" s="37"/>
      <c r="CH132" s="37"/>
      <c r="CI132" s="37"/>
      <c r="CJ132" s="37"/>
      <c r="CK132" s="37"/>
      <c r="CL132" s="37"/>
      <c r="CM132" s="37"/>
      <c r="CN132" s="37"/>
      <c r="CO132" s="37"/>
      <c r="CP132" s="37"/>
      <c r="CQ132" s="37"/>
      <c r="CR132" s="37"/>
      <c r="CS132" s="37"/>
      <c r="CT132" s="37"/>
      <c r="CU132" s="37"/>
      <c r="CV132" s="37"/>
      <c r="CW132" s="37"/>
      <c r="CX132" s="37"/>
      <c r="CY132" s="37"/>
      <c r="CZ132" s="37"/>
      <c r="DA132" s="37"/>
      <c r="DB132" s="37"/>
      <c r="DC132" s="37"/>
      <c r="DD132" s="37"/>
      <c r="DE132" s="37"/>
      <c r="DF132" s="37"/>
      <c r="DG132" s="37"/>
      <c r="DH132" s="37"/>
    </row>
    <row r="133" spans="1:112" s="17" customFormat="1" x14ac:dyDescent="0.25">
      <c r="A133" s="66" t="s">
        <v>120</v>
      </c>
      <c r="B133" s="66"/>
      <c r="C133" s="10"/>
      <c r="D133" s="10"/>
      <c r="E133" s="10"/>
      <c r="F133" s="11">
        <f>F34+F80+F86+F91+F96+F106+F121+F124+F129+F132</f>
        <v>10932259.456080001</v>
      </c>
      <c r="G133" s="11">
        <f>G132+G124+G121+G106+G86+G80+G34+G91+G129</f>
        <v>7849337.3977199988</v>
      </c>
      <c r="H133" s="11">
        <f>H132+H124+H121+H106+H86+H80+H34+H91+H129</f>
        <v>15324996.518999999</v>
      </c>
      <c r="I133" s="10"/>
      <c r="J133" s="42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7"/>
      <c r="BK133" s="37"/>
      <c r="BL133" s="37"/>
      <c r="BM133" s="37"/>
      <c r="BN133" s="37"/>
      <c r="BO133" s="37"/>
      <c r="BP133" s="37"/>
      <c r="BQ133" s="37"/>
      <c r="BR133" s="37"/>
      <c r="BS133" s="37"/>
      <c r="BT133" s="37"/>
      <c r="BU133" s="37"/>
      <c r="BV133" s="37"/>
      <c r="BW133" s="37"/>
      <c r="BX133" s="37"/>
      <c r="BY133" s="37"/>
      <c r="BZ133" s="37"/>
      <c r="CA133" s="37"/>
      <c r="CB133" s="37"/>
      <c r="CC133" s="37"/>
      <c r="CD133" s="37"/>
      <c r="CE133" s="37"/>
      <c r="CF133" s="37"/>
      <c r="CG133" s="37"/>
      <c r="CH133" s="37"/>
      <c r="CI133" s="37"/>
      <c r="CJ133" s="37"/>
      <c r="CK133" s="37"/>
      <c r="CL133" s="37"/>
      <c r="CM133" s="37"/>
      <c r="CN133" s="37"/>
      <c r="CO133" s="37"/>
      <c r="CP133" s="37"/>
      <c r="CQ133" s="37"/>
      <c r="CR133" s="37"/>
      <c r="CS133" s="37"/>
      <c r="CT133" s="37"/>
      <c r="CU133" s="37"/>
      <c r="CV133" s="37"/>
      <c r="CW133" s="37"/>
      <c r="CX133" s="37"/>
      <c r="CY133" s="37"/>
      <c r="CZ133" s="37"/>
      <c r="DA133" s="37"/>
      <c r="DB133" s="37"/>
      <c r="DC133" s="37"/>
      <c r="DD133" s="37"/>
      <c r="DE133" s="37"/>
      <c r="DF133" s="37"/>
      <c r="DG133" s="37"/>
      <c r="DH133" s="37"/>
    </row>
    <row r="134" spans="1:112" s="17" customFormat="1" x14ac:dyDescent="0.25">
      <c r="A134" s="67" t="s">
        <v>118</v>
      </c>
      <c r="B134" s="68"/>
      <c r="C134" s="10"/>
      <c r="D134" s="10"/>
      <c r="E134" s="10"/>
      <c r="F134" s="11">
        <f>F133-F137</f>
        <v>5997010.9818300009</v>
      </c>
      <c r="G134" s="11">
        <f>G133-G137</f>
        <v>7849337.3977199988</v>
      </c>
      <c r="H134" s="11">
        <f>H133-H137</f>
        <v>15324996.518999999</v>
      </c>
      <c r="I134" s="10"/>
      <c r="J134" s="42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37"/>
      <c r="BJ134" s="37"/>
      <c r="BK134" s="37"/>
      <c r="BL134" s="37"/>
      <c r="BM134" s="37"/>
      <c r="BN134" s="37"/>
      <c r="BO134" s="37"/>
      <c r="BP134" s="37"/>
      <c r="BQ134" s="37"/>
      <c r="BR134" s="37"/>
      <c r="BS134" s="37"/>
      <c r="BT134" s="37"/>
      <c r="BU134" s="37"/>
      <c r="BV134" s="37"/>
      <c r="BW134" s="37"/>
      <c r="BX134" s="37"/>
      <c r="BY134" s="37"/>
      <c r="BZ134" s="37"/>
      <c r="CA134" s="37"/>
      <c r="CB134" s="37"/>
      <c r="CC134" s="37"/>
      <c r="CD134" s="37"/>
      <c r="CE134" s="37"/>
      <c r="CF134" s="37"/>
      <c r="CG134" s="37"/>
      <c r="CH134" s="37"/>
      <c r="CI134" s="37"/>
      <c r="CJ134" s="37"/>
      <c r="CK134" s="37"/>
      <c r="CL134" s="37"/>
      <c r="CM134" s="37"/>
      <c r="CN134" s="37"/>
      <c r="CO134" s="37"/>
      <c r="CP134" s="37"/>
      <c r="CQ134" s="37"/>
      <c r="CR134" s="37"/>
      <c r="CS134" s="37"/>
      <c r="CT134" s="37"/>
      <c r="CU134" s="37"/>
      <c r="CV134" s="37"/>
      <c r="CW134" s="37"/>
      <c r="CX134" s="37"/>
      <c r="CY134" s="37"/>
      <c r="CZ134" s="37"/>
      <c r="DA134" s="37"/>
      <c r="DB134" s="37"/>
      <c r="DC134" s="37"/>
      <c r="DD134" s="37"/>
      <c r="DE134" s="37"/>
      <c r="DF134" s="37"/>
      <c r="DG134" s="37"/>
      <c r="DH134" s="37"/>
    </row>
    <row r="135" spans="1:112" s="17" customFormat="1" x14ac:dyDescent="0.25">
      <c r="A135" s="19"/>
      <c r="B135" s="25" t="s">
        <v>11</v>
      </c>
      <c r="C135" s="10"/>
      <c r="D135" s="10"/>
      <c r="E135" s="10"/>
      <c r="F135" s="11">
        <f>F112+F46+F45+F44+F41+F39+F48+F56+F112</f>
        <v>893740.99900000007</v>
      </c>
      <c r="G135" s="11">
        <f>G112+G46+G45+G44+G41+G39+G48+G48+G56+G112</f>
        <v>5765897.3119999999</v>
      </c>
      <c r="H135" s="11">
        <f>H112+H46+H45+H44+H41+H39+H48</f>
        <v>10825588.868999999</v>
      </c>
      <c r="I135" s="10"/>
      <c r="J135" s="42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7"/>
      <c r="BJ135" s="37"/>
      <c r="BK135" s="37"/>
      <c r="BL135" s="37"/>
      <c r="BM135" s="37"/>
      <c r="BN135" s="37"/>
      <c r="BO135" s="37"/>
      <c r="BP135" s="37"/>
      <c r="BQ135" s="37"/>
      <c r="BR135" s="37"/>
      <c r="BS135" s="37"/>
      <c r="BT135" s="37"/>
      <c r="BU135" s="37"/>
      <c r="BV135" s="37"/>
      <c r="BW135" s="37"/>
      <c r="BX135" s="37"/>
      <c r="BY135" s="37"/>
      <c r="BZ135" s="37"/>
      <c r="CA135" s="37"/>
      <c r="CB135" s="37"/>
      <c r="CC135" s="37"/>
      <c r="CD135" s="37"/>
      <c r="CE135" s="37"/>
      <c r="CF135" s="37"/>
      <c r="CG135" s="37"/>
      <c r="CH135" s="37"/>
      <c r="CI135" s="37"/>
      <c r="CJ135" s="37"/>
      <c r="CK135" s="37"/>
      <c r="CL135" s="37"/>
      <c r="CM135" s="37"/>
      <c r="CN135" s="37"/>
      <c r="CO135" s="37"/>
      <c r="CP135" s="37"/>
      <c r="CQ135" s="37"/>
      <c r="CR135" s="37"/>
      <c r="CS135" s="37"/>
      <c r="CT135" s="37"/>
      <c r="CU135" s="37"/>
      <c r="CV135" s="37"/>
      <c r="CW135" s="37"/>
      <c r="CX135" s="37"/>
      <c r="CY135" s="37"/>
      <c r="CZ135" s="37"/>
      <c r="DA135" s="37"/>
      <c r="DB135" s="37"/>
      <c r="DC135" s="37"/>
      <c r="DD135" s="37"/>
      <c r="DE135" s="37"/>
      <c r="DF135" s="37"/>
      <c r="DG135" s="37"/>
      <c r="DH135" s="37"/>
    </row>
    <row r="136" spans="1:112" s="17" customFormat="1" x14ac:dyDescent="0.25">
      <c r="A136" s="19"/>
      <c r="B136" s="25" t="s">
        <v>10</v>
      </c>
      <c r="C136" s="10"/>
      <c r="D136" s="10"/>
      <c r="E136" s="10"/>
      <c r="F136" s="11">
        <f>F134-F135</f>
        <v>5103269.982830001</v>
      </c>
      <c r="G136" s="11">
        <f>G134-G135</f>
        <v>2083440.0857199989</v>
      </c>
      <c r="H136" s="11">
        <f t="shared" ref="H136" si="0">H134-H135</f>
        <v>4499407.6500000004</v>
      </c>
      <c r="I136" s="10"/>
      <c r="J136" s="42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37"/>
      <c r="AS136" s="37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  <c r="BF136" s="37"/>
      <c r="BG136" s="37"/>
      <c r="BH136" s="37"/>
      <c r="BI136" s="37"/>
      <c r="BJ136" s="37"/>
      <c r="BK136" s="37"/>
      <c r="BL136" s="37"/>
      <c r="BM136" s="37"/>
      <c r="BN136" s="37"/>
      <c r="BO136" s="37"/>
      <c r="BP136" s="37"/>
      <c r="BQ136" s="37"/>
      <c r="BR136" s="37"/>
      <c r="BS136" s="37"/>
      <c r="BT136" s="37"/>
      <c r="BU136" s="37"/>
      <c r="BV136" s="37"/>
      <c r="BW136" s="37"/>
      <c r="BX136" s="37"/>
      <c r="BY136" s="37"/>
      <c r="BZ136" s="37"/>
      <c r="CA136" s="37"/>
      <c r="CB136" s="37"/>
      <c r="CC136" s="37"/>
      <c r="CD136" s="37"/>
      <c r="CE136" s="37"/>
      <c r="CF136" s="37"/>
      <c r="CG136" s="37"/>
      <c r="CH136" s="37"/>
      <c r="CI136" s="37"/>
      <c r="CJ136" s="37"/>
      <c r="CK136" s="37"/>
      <c r="CL136" s="37"/>
      <c r="CM136" s="37"/>
      <c r="CN136" s="37"/>
      <c r="CO136" s="37"/>
      <c r="CP136" s="37"/>
      <c r="CQ136" s="37"/>
      <c r="CR136" s="37"/>
      <c r="CS136" s="37"/>
      <c r="CT136" s="37"/>
      <c r="CU136" s="37"/>
      <c r="CV136" s="37"/>
      <c r="CW136" s="37"/>
      <c r="CX136" s="37"/>
      <c r="CY136" s="37"/>
      <c r="CZ136" s="37"/>
      <c r="DA136" s="37"/>
      <c r="DB136" s="37"/>
      <c r="DC136" s="37"/>
      <c r="DD136" s="37"/>
      <c r="DE136" s="37"/>
      <c r="DF136" s="37"/>
      <c r="DG136" s="37"/>
      <c r="DH136" s="37"/>
    </row>
    <row r="137" spans="1:112" x14ac:dyDescent="0.25">
      <c r="A137" s="60" t="s">
        <v>119</v>
      </c>
      <c r="B137" s="61"/>
      <c r="C137" s="13"/>
      <c r="D137" s="13"/>
      <c r="E137" s="13"/>
      <c r="F137" s="18">
        <f>F83+F82+F50+F49+F47+F37</f>
        <v>4935248.47425</v>
      </c>
      <c r="G137" s="18">
        <f>G83+G82+G50+G49+G47+G37</f>
        <v>0</v>
      </c>
      <c r="H137" s="18">
        <f>H83+H82+H50+H49+H47+H37</f>
        <v>0</v>
      </c>
      <c r="I137" s="13"/>
      <c r="J137" s="39"/>
    </row>
    <row r="138" spans="1:112" x14ac:dyDescent="0.25">
      <c r="B138" s="26" t="s">
        <v>51</v>
      </c>
    </row>
    <row r="139" spans="1:112" x14ac:dyDescent="0.25">
      <c r="B139" s="26" t="s">
        <v>16</v>
      </c>
    </row>
    <row r="140" spans="1:112" x14ac:dyDescent="0.25">
      <c r="B140" s="26" t="s">
        <v>125</v>
      </c>
    </row>
  </sheetData>
  <mergeCells count="32">
    <mergeCell ref="A35:I35"/>
    <mergeCell ref="A80:B80"/>
    <mergeCell ref="A81:I81"/>
    <mergeCell ref="A86:B86"/>
    <mergeCell ref="A134:B134"/>
    <mergeCell ref="A87:I87"/>
    <mergeCell ref="A91:B91"/>
    <mergeCell ref="A133:B133"/>
    <mergeCell ref="A107:I107"/>
    <mergeCell ref="A121:B121"/>
    <mergeCell ref="A122:I122"/>
    <mergeCell ref="A124:B124"/>
    <mergeCell ref="A130:I130"/>
    <mergeCell ref="A132:B132"/>
    <mergeCell ref="A125:I125"/>
    <mergeCell ref="A129:B129"/>
    <mergeCell ref="A137:B137"/>
    <mergeCell ref="J9:J10"/>
    <mergeCell ref="A8:I8"/>
    <mergeCell ref="A9:A10"/>
    <mergeCell ref="B9:B10"/>
    <mergeCell ref="C9:C10"/>
    <mergeCell ref="D9:D10"/>
    <mergeCell ref="E9:E10"/>
    <mergeCell ref="F9:H9"/>
    <mergeCell ref="I9:I10"/>
    <mergeCell ref="A92:I92"/>
    <mergeCell ref="A96:B96"/>
    <mergeCell ref="A97:I97"/>
    <mergeCell ref="A106:B106"/>
    <mergeCell ref="A11:I11"/>
    <mergeCell ref="A34:B34"/>
  </mergeCells>
  <pageMargins left="0.39370078740157483" right="0.39370078740157483" top="0.39370078740157483" bottom="0.39370078740157483" header="0.31496062992125984" footer="0.31496062992125984"/>
  <pageSetup paperSize="9" scale="75" firstPageNumber="2" orientation="landscape" useFirstPageNumber="1" r:id="rId1"/>
  <headerFooter>
    <oddHeader>&amp;C&amp;P</oddHeader>
  </headerFooter>
  <rowBreaks count="2" manualBreakCount="2">
    <brk id="17" max="9" man="1"/>
    <brk id="4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4F46B-7464-4DE6-913E-13B6D195AF9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РУС</vt:lpstr>
      <vt:lpstr>Лист1</vt:lpstr>
      <vt:lpstr>РУС!Область_печати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2025-05-29T09:56:04Z</cp:lastPrinted>
  <dcterms:created xsi:type="dcterms:W3CDTF">2021-09-15T06:53:49Z</dcterms:created>
  <dcterms:modified xsi:type="dcterms:W3CDTF">2025-06-03T10:37:04Z</dcterms:modified>
</cp:coreProperties>
</file>