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/>
  <bookViews>
    <workbookView xWindow="-105" yWindow="-105" windowWidth="21795" windowHeight="11625"/>
  </bookViews>
  <sheets>
    <sheet name="итог" sheetId="5" r:id="rId1"/>
  </sheets>
  <externalReferences>
    <externalReference r:id="rId2"/>
    <externalReference r:id="rId3"/>
    <externalReference r:id="rId4"/>
  </externalReferences>
  <definedNames>
    <definedName name="_xlnm.Print_Area" localSheetId="0">итог!$A$1:$J$82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9" i="5" l="1"/>
  <c r="F60" i="5" l="1"/>
  <c r="I48" i="5"/>
  <c r="I49" i="5"/>
  <c r="I27" i="5"/>
  <c r="F13" i="5" l="1"/>
  <c r="G13" i="5"/>
  <c r="E13" i="5"/>
  <c r="F50" i="5" l="1"/>
  <c r="G50" i="5"/>
  <c r="E50" i="5"/>
  <c r="F37" i="5"/>
  <c r="G37" i="5"/>
  <c r="E37" i="5"/>
  <c r="F32" i="5"/>
  <c r="G32" i="5"/>
  <c r="E32" i="5"/>
  <c r="B49" i="5"/>
  <c r="B48" i="5"/>
  <c r="F27" i="5"/>
  <c r="F29" i="5" s="1"/>
  <c r="F71" i="5" s="1"/>
  <c r="E27" i="5"/>
  <c r="E29" i="5" s="1"/>
  <c r="E71" i="5" s="1"/>
  <c r="B27" i="5"/>
  <c r="G70" i="5"/>
  <c r="F70" i="5"/>
  <c r="E70" i="5"/>
  <c r="G65" i="5"/>
  <c r="F65" i="5"/>
  <c r="E65" i="5"/>
  <c r="G60" i="5"/>
  <c r="E60" i="5"/>
  <c r="I32" i="5"/>
  <c r="I26" i="5"/>
  <c r="I25" i="5"/>
  <c r="I18" i="5"/>
  <c r="I17" i="5"/>
  <c r="I16" i="5"/>
  <c r="I15" i="5"/>
  <c r="G71" i="5" l="1"/>
  <c r="J71" i="5" s="1"/>
</calcChain>
</file>

<file path=xl/sharedStrings.xml><?xml version="1.0" encoding="utf-8"?>
<sst xmlns="http://schemas.openxmlformats.org/spreadsheetml/2006/main" count="223" uniqueCount="115">
  <si>
    <t>Проект</t>
  </si>
  <si>
    <t>№ п/п</t>
  </si>
  <si>
    <t>Наименование мероприятия</t>
  </si>
  <si>
    <t>Ответственные за исполнение</t>
  </si>
  <si>
    <t xml:space="preserve">Срок исполнения </t>
  </si>
  <si>
    <t>Источники финансирования</t>
  </si>
  <si>
    <t>Примечание (причины неисполнения)</t>
  </si>
  <si>
    <t>2024 год</t>
  </si>
  <si>
    <t>2025 год</t>
  </si>
  <si>
    <t>2026 год</t>
  </si>
  <si>
    <t>ВСЕГО</t>
  </si>
  <si>
    <t>1. Охрана атмосферного воздуха</t>
  </si>
  <si>
    <t>Услуги по размещению социальной информации о состояний атмосферного воздуха путем онлайн трансляции на LED экранах</t>
  </si>
  <si>
    <t>УПРиРП</t>
  </si>
  <si>
    <t>2024-2026</t>
  </si>
  <si>
    <t>МБ</t>
  </si>
  <si>
    <t>Информирования населения  в онлайн-режиме о состоянии атмосферного воздуха</t>
  </si>
  <si>
    <t>Строительство подводящего газопровода от АГРС с.Аулиеколь до с. Диевка с подключением с. Новоселовка Аулиекольского района Костанайской области</t>
  </si>
  <si>
    <t>Снижение выбросов загрязняющих веществ от стационарных источников путем перехода на другие (альтернативные) виды топлива (газ)</t>
  </si>
  <si>
    <t>Строительство газораспределительных сетей в селе Диевка Аулиекольского района Костанайской области</t>
  </si>
  <si>
    <t>Строительство газораспределительных сетей села Зааятское Денисовского района</t>
  </si>
  <si>
    <t>Акимат Денисовского района</t>
  </si>
  <si>
    <t xml:space="preserve">Строительство газораспределительных сетей микрорайона Кенсай, города Житикара Костанайской области </t>
  </si>
  <si>
    <t>Акимат Житикаринского района</t>
  </si>
  <si>
    <t>Строительство внутриплощадочных газовых сетей мкр Астана города Тобыл и мкр Байтерек села Мичуринское Костанайского района</t>
  </si>
  <si>
    <t>Акимат Костанайского района</t>
  </si>
  <si>
    <t>2024-2025</t>
  </si>
  <si>
    <t>Итого</t>
  </si>
  <si>
    <t>2. Охрана водных объектов</t>
  </si>
  <si>
    <t>Акимат г.Костанай</t>
  </si>
  <si>
    <t>Строительство ливневых канализационных сетей в поселке Северный города Аркалык»</t>
  </si>
  <si>
    <t>Акимат г.Аркалыка</t>
  </si>
  <si>
    <t>Акимат г.Лисаковска</t>
  </si>
  <si>
    <t>Реконструкция трубопровода сточных вод КО-2 (коллектор очищенных стоков) в городе Лисаковск</t>
  </si>
  <si>
    <t>Реконструкция ГТС в селе Степное, Карасуского района, Костанайской области</t>
  </si>
  <si>
    <t>Акимат Карасуского района</t>
  </si>
  <si>
    <t>Очистка русла реки Тобол от Гагаринской плотины до центрального пляжа г.Костанай</t>
  </si>
  <si>
    <t xml:space="preserve"> Повышение водности, предотвращение заилевания, поддержание оптимального гидрологического режима и санитарного состояния реки Тобол. </t>
  </si>
  <si>
    <t xml:space="preserve">Благоустройство береговой зоны озера в мкр. Аэропорт г. Костанай (Очистка и дноуглубление озера Тарелочка в микрорайоне Аэропорт города Костаная)
</t>
  </si>
  <si>
    <t>Предотвращение загрязнения водосборной площади водных объектов</t>
  </si>
  <si>
    <t>ПСД "Очистка русла реки Тобол в границах Северной части Притобольского парка (левый берег) и центрального пляжа (правый берег)"</t>
  </si>
  <si>
    <t xml:space="preserve"> ПСД "Очистка русла реки Шортанды, г.Житикара" </t>
  </si>
  <si>
    <t>ПСД "Очистка русла реки Торгай на территории Амангельдинского района в районе с. Урпек вниз по течению"</t>
  </si>
  <si>
    <t>Строительство ливневой канализации микрорайона Астана города Тобыл и микрорайона Байтерек села Мичуринское Костанайского района</t>
  </si>
  <si>
    <t xml:space="preserve">Канализация микрорайона "Байтерек" села  Мичуринское и микрорайона "Астана" поселка  Затобольск Костанайского района </t>
  </si>
  <si>
    <t xml:space="preserve">Мониторинг воздействия накопителя промышленных стоков бывшего завода медно-аммиачного производства,   г.Костанай. </t>
  </si>
  <si>
    <t>3. Охрана от воздействия на прибрежные и водные экосистемы</t>
  </si>
  <si>
    <t>Капитальный ремонт ограждающей дамбы в г.Тобыл Костанайского района</t>
  </si>
  <si>
    <t>Предотвращение подтопления г. Тобыл</t>
  </si>
  <si>
    <t>4. Охрана земель</t>
  </si>
  <si>
    <t>Обезвреживание пестицидов (ядохимикатов)</t>
  </si>
  <si>
    <t>Предотвращение негативного воздействия пестицидов (ядохимикатов) на здоровье человека и окружающую среду.</t>
  </si>
  <si>
    <t>Разработка проекта по рекультивации техногенного минерального образования "Иловая гора" в г. Житикара</t>
  </si>
  <si>
    <t>Предотвращение негативного воздействия техногенного минерального образования на окружающую среду</t>
  </si>
  <si>
    <t>5. Охрана недр</t>
  </si>
  <si>
    <t>6. Охрана животного и растительного мира</t>
  </si>
  <si>
    <t>Охрана, защита, воспроизводство лесов и лесоразведение</t>
  </si>
  <si>
    <t>Увелечение лесистости Костанайской области</t>
  </si>
  <si>
    <t>Сохранение биологического разнообразия</t>
  </si>
  <si>
    <t>СМР. Реконструкция северной части Притобольского парка в г. Костанай. Корректировка</t>
  </si>
  <si>
    <t xml:space="preserve">Увеличение площадей зеленых насаждений, улучшение экологической обстановки, создание и улучшение оздоровительно-рекреационных зон </t>
  </si>
  <si>
    <t xml:space="preserve">7. Обращение с отходами </t>
  </si>
  <si>
    <t>СМР. Строительство скотомогильника (биометрическая яма) в Карасуском районе</t>
  </si>
  <si>
    <t>Предотвращения вредного воздействия отходов на  окружающую среду и на здоровье человека, создание благоприятных условий для проживания</t>
  </si>
  <si>
    <t>ПСД. Строительство скотомогильника (биометрическая яма) в Житикаринском районе</t>
  </si>
  <si>
    <t>ПСД. Строительство скотомогильника (биометрическая яма) в Карабалыкском районе</t>
  </si>
  <si>
    <t>Акимат Карабалыкского района</t>
  </si>
  <si>
    <t xml:space="preserve"> Проект по сортировке  и переработке отходов в г.Рудном с установкой мусоросортировочного и дробильного комплекса</t>
  </si>
  <si>
    <t>ТОО «Рудный-Абат-2006»</t>
  </si>
  <si>
    <t>ЖД</t>
  </si>
  <si>
    <t>Увеличение доли переработки отходов</t>
  </si>
  <si>
    <t>Приобретение контейнеров и обустройство контейнерных площадок для сбора ТБО</t>
  </si>
  <si>
    <t>Акиматы городов и районов</t>
  </si>
  <si>
    <t>Увеличение доли переработки ТБО,  уменьшение обьема захороняемых отходов на полигонах ТБО.</t>
  </si>
  <si>
    <t>Ликвидация несанкционированных свалок</t>
  </si>
  <si>
    <t xml:space="preserve">Разработка программы по управлнию коммунальнми отходами </t>
  </si>
  <si>
    <t>Акимат Амангельдинского района</t>
  </si>
  <si>
    <t>Рациональное обращение с коммунальными  отходами. Увеличение доли переработки ТБО,  уменьшение обьема захороняемых отходов на полигонах ТБО.</t>
  </si>
  <si>
    <t>Проведение работ по сбору и утилизации ртутьсодержащах приборов</t>
  </si>
  <si>
    <t>Обезвреживание токсичных отходов. Предотвращения вредного воздействия отходов на  окружающую среду и на здоровье человека</t>
  </si>
  <si>
    <t>8. Радиационная, биологическая и химическая безопасность</t>
  </si>
  <si>
    <t>9. Внедрение систем управления и наилучших безопасных технологий</t>
  </si>
  <si>
    <t>Акимат г.Костанай,                 ГКП "Костанайская теплоэнергетическая компания"</t>
  </si>
  <si>
    <t>Контроль качества выбросов ЗВ в режиме онлайн</t>
  </si>
  <si>
    <t>10. Научно-исследовательские, изыскательские и другие разработки</t>
  </si>
  <si>
    <t>Разработка и издание экологической брошюры</t>
  </si>
  <si>
    <t xml:space="preserve">Повышение экологической культуры у населения региона </t>
  </si>
  <si>
    <t>Проведение мероприятий по экологической пропаганде</t>
  </si>
  <si>
    <t>Мониторинг целевых показателей качества окружающей среды</t>
  </si>
  <si>
    <t>Улучшения качества окружающей среды</t>
  </si>
  <si>
    <t>Плана мероприятий  по охране окружающей среды по Костанайской области на 2024-2026г.г.</t>
  </si>
  <si>
    <t>Обеспечение охраны животного мира, выполнение биотехнических                           и охотхозяйственных мероприятий на закрепленной территории учреждений лесного хозяйства.</t>
  </si>
  <si>
    <t>Озеленение территорий административно-территориальных единиц Костанайской области</t>
  </si>
  <si>
    <t xml:space="preserve">Акиматы городов и районов </t>
  </si>
  <si>
    <t>УЭиЖКХ</t>
  </si>
  <si>
    <t>УПРиРП -  ГУ "Управление природных ресурсов и регулирования природопользованя акимата Костанайской области"</t>
  </si>
  <si>
    <t>УЭиЖКХ -  ГУ "Управление энергетики и жилищно-коммунального хозяйства акимата Костанайской области"</t>
  </si>
  <si>
    <t>МБ - местный бюджет</t>
  </si>
  <si>
    <t>ЖД - АО "Жасыл Даму"</t>
  </si>
  <si>
    <t>УСХи ЗО - ГУ "Управление сельского хозяйства и земельных отношений акимата Костанайской области"</t>
  </si>
  <si>
    <t>УСХиЗО</t>
  </si>
  <si>
    <t>Предполагаемые расходы (тыс.тенге) /дополнительные источники (тыс.тенге)</t>
  </si>
  <si>
    <t>Установка автоматизированной системы мониторинга на источнике выбросов ГКП "Костанайская теплоэнергетическая компания"</t>
  </si>
  <si>
    <t>Реализация проекта по рекультивации техногенного минерального образования "Иловая гора" в г. Житикара</t>
  </si>
  <si>
    <t>УСАГ</t>
  </si>
  <si>
    <t>Капитальный ремонт плотины на р.Теректы Аулиекольского района</t>
  </si>
  <si>
    <t>Приобретение противопожарной техники в лизинг</t>
  </si>
  <si>
    <t>7.Обращение с отходами</t>
  </si>
  <si>
    <t xml:space="preserve">ПСД  на Строительство 10 пожарно - наблюдательных вышек  </t>
  </si>
  <si>
    <t>Акимат Аулиекольского района</t>
  </si>
  <si>
    <t>Предотвращение подтопления Аулиекольского района</t>
  </si>
  <si>
    <t xml:space="preserve">Снижение риска возникновения и распространения лесных пожаров </t>
  </si>
  <si>
    <t xml:space="preserve">Реконструкция канализационных сетей  города Аркалыка (2 очередь) </t>
  </si>
  <si>
    <t>Ожидаемый экологический эффект от мероприятия</t>
  </si>
  <si>
    <t>УСАГ - ГУ "Управление строительства, архитектуры и градостраительства акимата Костанайской области"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</si>
</sst>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5" x14ac:knownFonts="1">
    <font>
      <sz val="11"/>
      <color theme="1"/>
      <name val="Calibri"/>
      <family val="2"/>
      <scheme val="minor"/>
    </font>
    <font>
      <sz val="16"/>
      <name val="Times New Roman"/>
      <family val="1"/>
      <charset val="204"/>
    </font>
    <font>
      <b/>
      <sz val="16"/>
      <name val="Times New Roman"/>
      <family val="1"/>
      <charset val="204"/>
    </font>
    <font>
      <i/>
      <sz val="16"/>
      <name val="Times New Roman"/>
      <family val="1"/>
      <charset val="204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2" borderId="1" xfId="0" applyFont="1" applyFill="1" applyBorder="1" applyAlignment="1">
      <alignment horizontal="left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center" wrapText="1"/>
    </xf>
    <xf numFmtId="4" fontId="1" fillId="2" borderId="8" xfId="0" applyNumberFormat="1" applyFont="1" applyFill="1" applyBorder="1" applyAlignment="1">
      <alignment horizontal="left" vertical="center" wrapText="1"/>
    </xf>
    <xf numFmtId="3" fontId="1" fillId="2" borderId="8" xfId="0" applyNumberFormat="1" applyFont="1" applyFill="1" applyBorder="1" applyAlignment="1">
      <alignment horizontal="center" vertical="center"/>
    </xf>
    <xf numFmtId="3" fontId="1" fillId="2" borderId="8" xfId="0" applyNumberFormat="1" applyFont="1" applyFill="1" applyBorder="1" applyAlignment="1">
      <alignment horizontal="center" vertical="center" wrapText="1"/>
    </xf>
    <xf numFmtId="4" fontId="1" fillId="2" borderId="8" xfId="0" applyNumberFormat="1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3" fontId="1" fillId="2" borderId="0" xfId="0" applyNumberFormat="1" applyFont="1" applyFill="1" applyAlignment="1">
      <alignment horizontal="center" vertical="center"/>
    </xf>
    <xf numFmtId="4" fontId="1" fillId="2" borderId="0" xfId="0" applyNumberFormat="1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4" fontId="1" fillId="2" borderId="0" xfId="0" applyNumberFormat="1" applyFont="1" applyFill="1" applyAlignment="1">
      <alignment horizontal="center" vertical="center"/>
    </xf>
    <xf numFmtId="4" fontId="3" fillId="2" borderId="0" xfId="0" applyNumberFormat="1" applyFont="1" applyFill="1" applyAlignment="1">
      <alignment horizontal="right" vertical="center" wrapText="1"/>
    </xf>
    <xf numFmtId="4" fontId="2" fillId="2" borderId="0" xfId="0" applyNumberFormat="1" applyFont="1" applyFill="1" applyAlignment="1">
      <alignment vertical="center"/>
    </xf>
    <xf numFmtId="4" fontId="2" fillId="2" borderId="2" xfId="0" applyNumberFormat="1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left" vertical="top" wrapText="1"/>
    </xf>
    <xf numFmtId="4" fontId="2" fillId="2" borderId="1" xfId="0" applyNumberFormat="1" applyFont="1" applyFill="1" applyBorder="1" applyAlignment="1">
      <alignment horizontal="justify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left" vertical="center" wrapText="1"/>
    </xf>
    <xf numFmtId="4" fontId="1" fillId="2" borderId="1" xfId="0" applyNumberFormat="1" applyFont="1" applyFill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justify" vertical="center" wrapText="1"/>
    </xf>
    <xf numFmtId="4" fontId="2" fillId="2" borderId="1" xfId="0" applyNumberFormat="1" applyFont="1" applyFill="1" applyBorder="1" applyAlignment="1">
      <alignment vertical="center"/>
    </xf>
    <xf numFmtId="4" fontId="1" fillId="2" borderId="8" xfId="0" applyNumberFormat="1" applyFont="1" applyFill="1" applyBorder="1" applyAlignment="1">
      <alignment vertical="center" wrapText="1"/>
    </xf>
    <xf numFmtId="3" fontId="2" fillId="2" borderId="2" xfId="0" applyNumberFormat="1" applyFont="1" applyFill="1" applyBorder="1" applyAlignment="1">
      <alignment horizontal="center" vertical="center" wrapText="1"/>
    </xf>
    <xf numFmtId="4" fontId="2" fillId="2" borderId="2" xfId="0" applyNumberFormat="1" applyFont="1" applyFill="1" applyBorder="1" applyAlignment="1">
      <alignment vertical="center" wrapText="1"/>
    </xf>
    <xf numFmtId="4" fontId="1" fillId="2" borderId="1" xfId="0" applyNumberFormat="1" applyFont="1" applyFill="1" applyBorder="1" applyAlignment="1">
      <alignment vertical="center"/>
    </xf>
    <xf numFmtId="4" fontId="1" fillId="2" borderId="8" xfId="0" applyNumberFormat="1" applyFont="1" applyFill="1" applyBorder="1" applyAlignment="1">
      <alignment vertical="center"/>
    </xf>
    <xf numFmtId="4" fontId="1" fillId="2" borderId="2" xfId="0" applyNumberFormat="1" applyFont="1" applyFill="1" applyBorder="1" applyAlignment="1">
      <alignment horizontal="left" vertical="center"/>
    </xf>
    <xf numFmtId="4" fontId="1" fillId="2" borderId="4" xfId="0" applyNumberFormat="1" applyFont="1" applyFill="1" applyBorder="1" applyAlignment="1">
      <alignment horizontal="left" vertical="center"/>
    </xf>
    <xf numFmtId="4" fontId="1" fillId="2" borderId="3" xfId="0" applyNumberFormat="1" applyFont="1" applyFill="1" applyBorder="1" applyAlignment="1">
      <alignment horizontal="left" vertical="center"/>
    </xf>
    <xf numFmtId="4" fontId="1" fillId="2" borderId="0" xfId="0" applyNumberFormat="1" applyFont="1" applyFill="1" applyAlignment="1">
      <alignment horizontal="center" vertical="center" wrapText="1"/>
    </xf>
    <xf numFmtId="3" fontId="1" fillId="2" borderId="2" xfId="0" applyNumberFormat="1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/>
    </xf>
    <xf numFmtId="4" fontId="1" fillId="2" borderId="2" xfId="0" applyNumberFormat="1" applyFont="1" applyFill="1" applyBorder="1" applyAlignment="1">
      <alignment horizontal="left" vertical="center"/>
    </xf>
    <xf numFmtId="4" fontId="1" fillId="2" borderId="4" xfId="0" applyNumberFormat="1" applyFont="1" applyFill="1" applyBorder="1" applyAlignment="1">
      <alignment horizontal="left" vertical="center"/>
    </xf>
    <xf numFmtId="4" fontId="1" fillId="2" borderId="3" xfId="0" applyNumberFormat="1" applyFont="1" applyFill="1" applyBorder="1" applyAlignment="1">
      <alignment horizontal="left" vertical="center"/>
    </xf>
    <xf numFmtId="4" fontId="1" fillId="2" borderId="9" xfId="0" applyNumberFormat="1" applyFont="1" applyFill="1" applyBorder="1" applyAlignment="1">
      <alignment horizontal="left" vertical="center"/>
    </xf>
    <xf numFmtId="4" fontId="1" fillId="2" borderId="10" xfId="0" applyNumberFormat="1" applyFont="1" applyFill="1" applyBorder="1" applyAlignment="1">
      <alignment horizontal="left" vertical="center"/>
    </xf>
    <xf numFmtId="4" fontId="1" fillId="2" borderId="11" xfId="0" applyNumberFormat="1" applyFont="1" applyFill="1" applyBorder="1" applyAlignment="1">
      <alignment horizontal="left" vertical="center"/>
    </xf>
    <xf numFmtId="4" fontId="1" fillId="2" borderId="2" xfId="0" applyNumberFormat="1" applyFont="1" applyFill="1" applyBorder="1" applyAlignment="1">
      <alignment horizontal="left" vertical="center"/>
    </xf>
    <xf numFmtId="4" fontId="1" fillId="2" borderId="4" xfId="0" applyNumberFormat="1" applyFont="1" applyFill="1" applyBorder="1" applyAlignment="1">
      <alignment horizontal="left" vertical="center"/>
    </xf>
    <xf numFmtId="4" fontId="1" fillId="2" borderId="3" xfId="0" applyNumberFormat="1" applyFont="1" applyFill="1" applyBorder="1" applyAlignment="1">
      <alignment horizontal="left" vertical="center"/>
    </xf>
    <xf numFmtId="4" fontId="2" fillId="2" borderId="2" xfId="0" applyNumberFormat="1" applyFont="1" applyFill="1" applyBorder="1" applyAlignment="1">
      <alignment vertical="center" wrapText="1"/>
    </xf>
    <xf numFmtId="4" fontId="2" fillId="2" borderId="4" xfId="0" applyNumberFormat="1" applyFont="1" applyFill="1" applyBorder="1" applyAlignment="1">
      <alignment vertical="center" wrapText="1"/>
    </xf>
    <xf numFmtId="4" fontId="2" fillId="2" borderId="3" xfId="0" applyNumberFormat="1" applyFont="1" applyFill="1" applyBorder="1" applyAlignment="1">
      <alignment vertical="center" wrapText="1"/>
    </xf>
    <xf numFmtId="4" fontId="2" fillId="2" borderId="2" xfId="0" applyNumberFormat="1" applyFont="1" applyFill="1" applyBorder="1" applyAlignment="1">
      <alignment horizontal="justify" vertical="center" wrapText="1"/>
    </xf>
    <xf numFmtId="4" fontId="2" fillId="2" borderId="3" xfId="0" applyNumberFormat="1" applyFont="1" applyFill="1" applyBorder="1" applyAlignment="1">
      <alignment horizontal="justify" vertical="center" wrapText="1"/>
    </xf>
    <xf numFmtId="4" fontId="2" fillId="2" borderId="1" xfId="0" applyNumberFormat="1" applyFont="1" applyFill="1" applyBorder="1" applyAlignment="1">
      <alignment horizontal="justify" vertical="center" wrapText="1"/>
    </xf>
    <xf numFmtId="4" fontId="2" fillId="2" borderId="5" xfId="0" applyNumberFormat="1" applyFont="1" applyFill="1" applyBorder="1" applyAlignment="1">
      <alignment vertical="center" wrapText="1"/>
    </xf>
    <xf numFmtId="4" fontId="2" fillId="2" borderId="6" xfId="0" applyNumberFormat="1" applyFont="1" applyFill="1" applyBorder="1" applyAlignment="1">
      <alignment vertical="center" wrapText="1"/>
    </xf>
    <xf numFmtId="4" fontId="2" fillId="2" borderId="7" xfId="0" applyNumberFormat="1" applyFont="1" applyFill="1" applyBorder="1" applyAlignment="1">
      <alignment vertical="center" wrapText="1"/>
    </xf>
    <xf numFmtId="0" fontId="4" fillId="2" borderId="1" xfId="0" applyFont="1" applyFill="1" applyBorder="1"/>
    <xf numFmtId="4" fontId="2" fillId="2" borderId="1" xfId="0" applyNumberFormat="1" applyFont="1" applyFill="1" applyBorder="1" applyAlignment="1">
      <alignment vertical="center"/>
    </xf>
    <xf numFmtId="4" fontId="2" fillId="2" borderId="1" xfId="0" applyNumberFormat="1" applyFont="1" applyFill="1" applyBorder="1" applyAlignment="1">
      <alignment vertical="center" wrapText="1"/>
    </xf>
    <xf numFmtId="3" fontId="2" fillId="2" borderId="0" xfId="0" applyNumberFormat="1" applyFont="1" applyFill="1" applyAlignment="1">
      <alignment horizontal="center" vertical="center" wrapText="1"/>
    </xf>
    <xf numFmtId="3" fontId="2" fillId="2" borderId="0" xfId="0" applyNumberFormat="1" applyFont="1" applyFill="1" applyAlignment="1">
      <alignment horizontal="center" vertical="center"/>
    </xf>
    <xf numFmtId="3" fontId="2" fillId="2" borderId="1" xfId="0" applyNumberFormat="1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dmin\Desktop\&#1050;&#1072;&#1084;&#1077;&#1083;&#1100;\&#1055;&#1083;&#1072;&#1085;%202023-2025\&#1052;&#1069;&#1043;&#1055;&#1056;_&#1055;&#1083;&#1072;&#1085;_&#1085;&#1072;%20&#1089;&#1086;&#1075;&#1083;&#1072;&#1089;&#1086;&#1074;_11.2023%20&#1075;\&#1055;&#1051;&#1040;&#1053;%20_17.11.20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esktop/&#1050;&#1072;&#1084;&#1077;&#1083;&#1100;/&#1054;&#1090;&#1095;&#1077;&#1090;&#1099;/&#1055;&#1052;_&#1086;&#1090;&#1095;&#1077;&#1090;&#1099;%20&#1074;%20&#1044;&#1069;/2026%20&#1075;&#1086;&#1076;/008%20&#1086;&#1089;&#1074;&#1086;&#1077;&#1085;&#1080;&#1077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ownloads/&#1059;&#1090;&#1086;&#1095;&#1085;&#1077;&#1085;&#1080;&#1077;%20&#1084;&#1072;&#1088;&#1090;%20&#1055;&#1056;%201%20(&#1055;&#1056;%201%20&#1082;%20&#1055;&#1040;)%20&#1085;&#1072;%2026-28&#1075;&#1075;%20(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ус."/>
      <sheetName val="гос"/>
    </sheetNames>
    <sheetDataSet>
      <sheetData sheetId="0" refreshError="1">
        <row r="38">
          <cell r="K38" t="str">
            <v>Предотвращение загрязнения водосборной площади водных объектов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нварь"/>
      <sheetName val="февраль"/>
      <sheetName val="март"/>
    </sheetNames>
    <sheetDataSet>
      <sheetData sheetId="0"/>
      <sheetData sheetId="1"/>
      <sheetData sheetId="2">
        <row r="12">
          <cell r="C12">
            <v>5812</v>
          </cell>
        </row>
        <row r="13">
          <cell r="B13" t="str">
            <v xml:space="preserve">Разработка ПСД "Очистка и дноуглубление р.Тобол в границах пляжа г.Рудный "                    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"/>
      <sheetName val="УК"/>
      <sheetName val="УК Нац. фонд"/>
      <sheetName val="ЦТР"/>
      <sheetName val="Нац.фонд"/>
      <sheetName val="ГТ из НФ"/>
      <sheetName val="КР"/>
      <sheetName val="ЦБ"/>
    </sheetNames>
    <sheetDataSet>
      <sheetData sheetId="0">
        <row r="206">
          <cell r="S206">
            <v>4662</v>
          </cell>
        </row>
        <row r="237">
          <cell r="F237" t="str">
            <v>Система орошения лесных питомников Басаманского учреждения лесного хозяйства</v>
          </cell>
        </row>
        <row r="239">
          <cell r="F239" t="str">
            <v>Система орошения лесных питомников "Пригородного учреждения лесного хозяйства" Костанайского района Костанайской области</v>
          </cell>
        </row>
      </sheetData>
      <sheetData sheetId="1" refreshError="1"/>
      <sheetData sheetId="2" refreshError="1"/>
      <sheetData sheetId="3">
        <row r="262">
          <cell r="S262">
            <v>16383</v>
          </cell>
        </row>
      </sheetData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3"/>
  <sheetViews>
    <sheetView tabSelected="1" view="pageBreakPreview" zoomScale="70" zoomScaleNormal="70" zoomScaleSheetLayoutView="70" workbookViewId="0">
      <pane xSplit="4" ySplit="5" topLeftCell="E56" activePane="bottomRight" state="frozen"/>
      <selection pane="topRight" activeCell="E1" sqref="E1"/>
      <selection pane="bottomLeft" activeCell="A7" sqref="A7"/>
      <selection pane="bottomRight" activeCell="A61" sqref="A61:XFD61"/>
    </sheetView>
  </sheetViews>
  <sheetFormatPr defaultColWidth="9.140625" defaultRowHeight="20.25" x14ac:dyDescent="0.25"/>
  <cols>
    <col min="1" max="1" width="7.28515625" style="12" customWidth="1"/>
    <col min="2" max="2" width="52.85546875" style="13" customWidth="1"/>
    <col min="3" max="3" width="25.140625" style="13" customWidth="1"/>
    <col min="4" max="4" width="17.140625" style="14" customWidth="1"/>
    <col min="5" max="5" width="25.5703125" style="15" customWidth="1"/>
    <col min="6" max="6" width="34.5703125" style="15" customWidth="1"/>
    <col min="7" max="7" width="25.42578125" style="15" customWidth="1"/>
    <col min="8" max="8" width="20.42578125" style="13" customWidth="1"/>
    <col min="9" max="9" width="58.7109375" style="41" customWidth="1"/>
    <col min="10" max="10" width="58.85546875" style="15" bestFit="1" customWidth="1"/>
    <col min="11" max="16384" width="9.140625" style="13"/>
  </cols>
  <sheetData>
    <row r="1" spans="1:10" x14ac:dyDescent="0.25">
      <c r="I1" s="16"/>
      <c r="J1" s="16" t="s">
        <v>0</v>
      </c>
    </row>
    <row r="2" spans="1:10" s="17" customFormat="1" x14ac:dyDescent="0.25">
      <c r="A2" s="65" t="s">
        <v>90</v>
      </c>
      <c r="B2" s="66"/>
      <c r="C2" s="66"/>
      <c r="D2" s="66"/>
      <c r="E2" s="66"/>
      <c r="F2" s="66"/>
      <c r="G2" s="66"/>
      <c r="H2" s="66"/>
      <c r="I2" s="66"/>
      <c r="J2" s="66"/>
    </row>
    <row r="4" spans="1:10" s="17" customFormat="1" ht="37.5" customHeight="1" x14ac:dyDescent="0.25">
      <c r="A4" s="67" t="s">
        <v>1</v>
      </c>
      <c r="B4" s="68" t="s">
        <v>2</v>
      </c>
      <c r="C4" s="68" t="s">
        <v>3</v>
      </c>
      <c r="D4" s="69" t="s">
        <v>4</v>
      </c>
      <c r="E4" s="68" t="s">
        <v>101</v>
      </c>
      <c r="F4" s="68"/>
      <c r="G4" s="68"/>
      <c r="H4" s="68" t="s">
        <v>5</v>
      </c>
      <c r="I4" s="68" t="s">
        <v>113</v>
      </c>
      <c r="J4" s="68" t="s">
        <v>6</v>
      </c>
    </row>
    <row r="5" spans="1:10" s="17" customFormat="1" ht="37.5" customHeight="1" x14ac:dyDescent="0.25">
      <c r="A5" s="67"/>
      <c r="B5" s="68"/>
      <c r="C5" s="68"/>
      <c r="D5" s="69"/>
      <c r="E5" s="18" t="s">
        <v>7</v>
      </c>
      <c r="F5" s="18" t="s">
        <v>8</v>
      </c>
      <c r="G5" s="18" t="s">
        <v>9</v>
      </c>
      <c r="H5" s="68"/>
      <c r="I5" s="68"/>
      <c r="J5" s="68"/>
    </row>
    <row r="6" spans="1:10" s="17" customFormat="1" x14ac:dyDescent="0.25">
      <c r="A6" s="64" t="s">
        <v>11</v>
      </c>
      <c r="B6" s="64"/>
      <c r="C6" s="64"/>
      <c r="D6" s="64"/>
      <c r="E6" s="64"/>
      <c r="F6" s="64"/>
      <c r="G6" s="64"/>
      <c r="H6" s="64"/>
      <c r="I6" s="64"/>
      <c r="J6" s="64"/>
    </row>
    <row r="7" spans="1:10" s="17" customFormat="1" ht="92.25" customHeight="1" x14ac:dyDescent="0.25">
      <c r="A7" s="6">
        <v>1</v>
      </c>
      <c r="B7" s="19" t="s">
        <v>12</v>
      </c>
      <c r="C7" s="3" t="s">
        <v>13</v>
      </c>
      <c r="D7" s="6" t="s">
        <v>14</v>
      </c>
      <c r="E7" s="20">
        <v>2148</v>
      </c>
      <c r="F7" s="20">
        <v>1291</v>
      </c>
      <c r="G7" s="20">
        <v>1930</v>
      </c>
      <c r="H7" s="3" t="s">
        <v>15</v>
      </c>
      <c r="I7" s="3" t="s">
        <v>16</v>
      </c>
      <c r="J7" s="3"/>
    </row>
    <row r="8" spans="1:10" s="17" customFormat="1" ht="116.25" customHeight="1" x14ac:dyDescent="0.25">
      <c r="A8" s="2">
        <v>2</v>
      </c>
      <c r="B8" s="21" t="s">
        <v>17</v>
      </c>
      <c r="C8" s="3" t="s">
        <v>94</v>
      </c>
      <c r="D8" s="6" t="s">
        <v>14</v>
      </c>
      <c r="E8" s="2">
        <v>0</v>
      </c>
      <c r="F8" s="2">
        <v>200000</v>
      </c>
      <c r="G8" s="2">
        <v>1847010</v>
      </c>
      <c r="H8" s="3" t="s">
        <v>15</v>
      </c>
      <c r="I8" s="3" t="s">
        <v>18</v>
      </c>
      <c r="J8" s="3"/>
    </row>
    <row r="9" spans="1:10" s="17" customFormat="1" ht="102.75" customHeight="1" x14ac:dyDescent="0.25">
      <c r="A9" s="2">
        <v>3</v>
      </c>
      <c r="B9" s="21" t="s">
        <v>19</v>
      </c>
      <c r="C9" s="3" t="s">
        <v>94</v>
      </c>
      <c r="D9" s="6" t="s">
        <v>14</v>
      </c>
      <c r="E9" s="2">
        <v>0</v>
      </c>
      <c r="F9" s="2">
        <v>200000</v>
      </c>
      <c r="G9" s="2">
        <v>324631</v>
      </c>
      <c r="H9" s="3" t="s">
        <v>15</v>
      </c>
      <c r="I9" s="3" t="s">
        <v>18</v>
      </c>
      <c r="J9" s="3"/>
    </row>
    <row r="10" spans="1:10" s="17" customFormat="1" ht="81" x14ac:dyDescent="0.25">
      <c r="A10" s="2">
        <v>4</v>
      </c>
      <c r="B10" s="21" t="s">
        <v>20</v>
      </c>
      <c r="C10" s="3" t="s">
        <v>21</v>
      </c>
      <c r="D10" s="6">
        <v>2025</v>
      </c>
      <c r="E10" s="2">
        <v>0</v>
      </c>
      <c r="F10" s="2">
        <v>238519</v>
      </c>
      <c r="G10" s="2">
        <v>0</v>
      </c>
      <c r="H10" s="3" t="s">
        <v>15</v>
      </c>
      <c r="I10" s="3" t="s">
        <v>18</v>
      </c>
      <c r="J10" s="3"/>
    </row>
    <row r="11" spans="1:10" s="17" customFormat="1" ht="81" x14ac:dyDescent="0.25">
      <c r="A11" s="6">
        <v>5</v>
      </c>
      <c r="B11" s="21" t="s">
        <v>22</v>
      </c>
      <c r="C11" s="3" t="s">
        <v>23</v>
      </c>
      <c r="D11" s="6">
        <v>2024</v>
      </c>
      <c r="E11" s="2">
        <v>51196</v>
      </c>
      <c r="F11" s="2">
        <v>0</v>
      </c>
      <c r="G11" s="2">
        <v>0</v>
      </c>
      <c r="H11" s="3" t="s">
        <v>15</v>
      </c>
      <c r="I11" s="3" t="s">
        <v>18</v>
      </c>
      <c r="J11" s="3"/>
    </row>
    <row r="12" spans="1:10" s="17" customFormat="1" ht="269.25" customHeight="1" x14ac:dyDescent="0.25">
      <c r="A12" s="2">
        <v>6</v>
      </c>
      <c r="B12" s="21" t="s">
        <v>24</v>
      </c>
      <c r="C12" s="3" t="s">
        <v>25</v>
      </c>
      <c r="D12" s="6" t="s">
        <v>26</v>
      </c>
      <c r="E12" s="2">
        <v>9000</v>
      </c>
      <c r="F12" s="2">
        <v>658000</v>
      </c>
      <c r="G12" s="2">
        <v>0</v>
      </c>
      <c r="H12" s="3" t="s">
        <v>15</v>
      </c>
      <c r="I12" s="3" t="s">
        <v>18</v>
      </c>
      <c r="J12" s="5"/>
    </row>
    <row r="13" spans="1:10" s="17" customFormat="1" x14ac:dyDescent="0.25">
      <c r="A13" s="58" t="s">
        <v>27</v>
      </c>
      <c r="B13" s="58"/>
      <c r="C13" s="22"/>
      <c r="D13" s="4"/>
      <c r="E13" s="23">
        <f>SUM(E7:E12)</f>
        <v>62344</v>
      </c>
      <c r="F13" s="23">
        <f t="shared" ref="F13:G13" si="0">SUM(F7:F12)</f>
        <v>1297810</v>
      </c>
      <c r="G13" s="23">
        <f t="shared" si="0"/>
        <v>2173571</v>
      </c>
      <c r="H13" s="24"/>
      <c r="I13" s="24"/>
      <c r="J13" s="24"/>
    </row>
    <row r="14" spans="1:10" s="17" customFormat="1" x14ac:dyDescent="0.25">
      <c r="A14" s="64" t="s">
        <v>28</v>
      </c>
      <c r="B14" s="64"/>
      <c r="C14" s="64"/>
      <c r="D14" s="64"/>
      <c r="E14" s="64"/>
      <c r="F14" s="64"/>
      <c r="G14" s="64"/>
      <c r="H14" s="64"/>
      <c r="I14" s="64"/>
      <c r="J14" s="64"/>
    </row>
    <row r="15" spans="1:10" s="17" customFormat="1" ht="60.75" x14ac:dyDescent="0.25">
      <c r="A15" s="2">
        <v>1</v>
      </c>
      <c r="B15" s="1" t="s">
        <v>30</v>
      </c>
      <c r="C15" s="3" t="s">
        <v>31</v>
      </c>
      <c r="D15" s="6">
        <v>2024</v>
      </c>
      <c r="E15" s="2">
        <v>193046</v>
      </c>
      <c r="F15" s="2">
        <v>0</v>
      </c>
      <c r="G15" s="2">
        <v>0</v>
      </c>
      <c r="H15" s="3" t="s">
        <v>15</v>
      </c>
      <c r="I15" s="3" t="str">
        <f>[1]рус.!$K$38</f>
        <v>Предотвращение загрязнения водосборной площади водных объектов</v>
      </c>
      <c r="J15" s="3"/>
    </row>
    <row r="16" spans="1:10" s="17" customFormat="1" ht="134.25" customHeight="1" x14ac:dyDescent="0.25">
      <c r="A16" s="2">
        <v>2</v>
      </c>
      <c r="B16" s="1" t="s">
        <v>112</v>
      </c>
      <c r="C16" s="3" t="s">
        <v>31</v>
      </c>
      <c r="D16" s="6" t="s">
        <v>14</v>
      </c>
      <c r="E16" s="2">
        <v>17799</v>
      </c>
      <c r="F16" s="2">
        <v>374502</v>
      </c>
      <c r="G16" s="2">
        <v>1417319.5</v>
      </c>
      <c r="H16" s="3" t="s">
        <v>15</v>
      </c>
      <c r="I16" s="3" t="str">
        <f>[1]рус.!$K$38</f>
        <v>Предотвращение загрязнения водосборной площади водных объектов</v>
      </c>
      <c r="J16" s="6"/>
    </row>
    <row r="17" spans="1:10" s="17" customFormat="1" ht="195.75" customHeight="1" x14ac:dyDescent="0.25">
      <c r="A17" s="2">
        <v>3</v>
      </c>
      <c r="B17" s="25" t="s">
        <v>33</v>
      </c>
      <c r="C17" s="3" t="s">
        <v>32</v>
      </c>
      <c r="D17" s="6" t="s">
        <v>14</v>
      </c>
      <c r="E17" s="2">
        <v>34028.199999999997</v>
      </c>
      <c r="F17" s="2">
        <v>646534.80000000005</v>
      </c>
      <c r="G17" s="2">
        <v>0</v>
      </c>
      <c r="H17" s="3" t="s">
        <v>15</v>
      </c>
      <c r="I17" s="3" t="str">
        <f>[1]рус.!$K$38</f>
        <v>Предотвращение загрязнения водосборной площади водных объектов</v>
      </c>
      <c r="J17" s="4"/>
    </row>
    <row r="18" spans="1:10" s="17" customFormat="1" ht="60.75" x14ac:dyDescent="0.25">
      <c r="A18" s="2">
        <v>4</v>
      </c>
      <c r="B18" s="19" t="s">
        <v>34</v>
      </c>
      <c r="C18" s="3" t="s">
        <v>35</v>
      </c>
      <c r="D18" s="6">
        <v>2024</v>
      </c>
      <c r="E18" s="2">
        <v>170920</v>
      </c>
      <c r="F18" s="2">
        <v>0</v>
      </c>
      <c r="G18" s="2">
        <v>0</v>
      </c>
      <c r="H18" s="3" t="s">
        <v>15</v>
      </c>
      <c r="I18" s="3" t="str">
        <f>[1]рус.!$K$38</f>
        <v>Предотвращение загрязнения водосборной площади водных объектов</v>
      </c>
      <c r="J18" s="3"/>
    </row>
    <row r="19" spans="1:10" s="17" customFormat="1" ht="81" x14ac:dyDescent="0.25">
      <c r="A19" s="2">
        <v>5</v>
      </c>
      <c r="B19" s="19" t="s">
        <v>36</v>
      </c>
      <c r="C19" s="3" t="s">
        <v>13</v>
      </c>
      <c r="D19" s="6">
        <v>2024</v>
      </c>
      <c r="E19" s="2">
        <v>458643</v>
      </c>
      <c r="F19" s="2">
        <v>0</v>
      </c>
      <c r="G19" s="2">
        <v>0</v>
      </c>
      <c r="H19" s="3" t="s">
        <v>15</v>
      </c>
      <c r="I19" s="3" t="s">
        <v>37</v>
      </c>
      <c r="J19" s="3"/>
    </row>
    <row r="20" spans="1:10" s="17" customFormat="1" ht="121.5" x14ac:dyDescent="0.25">
      <c r="A20" s="2">
        <v>6</v>
      </c>
      <c r="B20" s="19" t="s">
        <v>38</v>
      </c>
      <c r="C20" s="3" t="s">
        <v>13</v>
      </c>
      <c r="D20" s="6">
        <v>2024</v>
      </c>
      <c r="E20" s="2">
        <v>51352</v>
      </c>
      <c r="F20" s="2">
        <v>0</v>
      </c>
      <c r="G20" s="2">
        <v>0</v>
      </c>
      <c r="H20" s="3" t="s">
        <v>15</v>
      </c>
      <c r="I20" s="3" t="s">
        <v>39</v>
      </c>
      <c r="J20" s="3"/>
    </row>
    <row r="21" spans="1:10" s="17" customFormat="1" ht="97.9" customHeight="1" x14ac:dyDescent="0.25">
      <c r="A21" s="2">
        <v>7</v>
      </c>
      <c r="B21" s="19" t="s">
        <v>40</v>
      </c>
      <c r="C21" s="3" t="s">
        <v>13</v>
      </c>
      <c r="D21" s="6">
        <v>2024</v>
      </c>
      <c r="E21" s="2">
        <v>5284</v>
      </c>
      <c r="F21" s="2">
        <v>0</v>
      </c>
      <c r="G21" s="2">
        <v>0</v>
      </c>
      <c r="H21" s="3" t="s">
        <v>15</v>
      </c>
      <c r="I21" s="3" t="s">
        <v>39</v>
      </c>
      <c r="J21" s="3"/>
    </row>
    <row r="22" spans="1:10" s="17" customFormat="1" ht="57.4" customHeight="1" x14ac:dyDescent="0.25">
      <c r="A22" s="2">
        <v>8</v>
      </c>
      <c r="B22" s="19" t="s">
        <v>41</v>
      </c>
      <c r="C22" s="3" t="s">
        <v>13</v>
      </c>
      <c r="D22" s="6">
        <v>2024</v>
      </c>
      <c r="E22" s="2">
        <v>9346</v>
      </c>
      <c r="F22" s="2">
        <v>0</v>
      </c>
      <c r="G22" s="2">
        <v>0</v>
      </c>
      <c r="H22" s="3" t="s">
        <v>15</v>
      </c>
      <c r="I22" s="3" t="s">
        <v>39</v>
      </c>
      <c r="J22" s="3"/>
    </row>
    <row r="23" spans="1:10" s="17" customFormat="1" ht="79.5" customHeight="1" x14ac:dyDescent="0.25">
      <c r="A23" s="2">
        <v>9</v>
      </c>
      <c r="B23" s="19" t="s">
        <v>42</v>
      </c>
      <c r="C23" s="3" t="s">
        <v>13</v>
      </c>
      <c r="D23" s="6">
        <v>2024</v>
      </c>
      <c r="E23" s="2">
        <v>7445</v>
      </c>
      <c r="F23" s="2">
        <v>0</v>
      </c>
      <c r="G23" s="2">
        <v>0</v>
      </c>
      <c r="H23" s="3" t="s">
        <v>15</v>
      </c>
      <c r="I23" s="3" t="s">
        <v>39</v>
      </c>
      <c r="J23" s="3"/>
    </row>
    <row r="24" spans="1:10" s="17" customFormat="1" ht="150.4" customHeight="1" x14ac:dyDescent="0.25">
      <c r="A24" s="2">
        <v>10</v>
      </c>
      <c r="B24" s="21" t="s">
        <v>43</v>
      </c>
      <c r="C24" s="3" t="s">
        <v>25</v>
      </c>
      <c r="D24" s="6" t="s">
        <v>26</v>
      </c>
      <c r="E24" s="2">
        <v>9000</v>
      </c>
      <c r="F24" s="2">
        <v>890000</v>
      </c>
      <c r="G24" s="2">
        <v>0</v>
      </c>
      <c r="H24" s="3" t="s">
        <v>15</v>
      </c>
      <c r="I24" s="3" t="s">
        <v>18</v>
      </c>
      <c r="J24" s="6"/>
    </row>
    <row r="25" spans="1:10" s="17" customFormat="1" ht="225.75" customHeight="1" x14ac:dyDescent="0.25">
      <c r="A25" s="2">
        <v>11</v>
      </c>
      <c r="B25" s="19" t="s">
        <v>44</v>
      </c>
      <c r="C25" s="3" t="s">
        <v>25</v>
      </c>
      <c r="D25" s="26" t="s">
        <v>14</v>
      </c>
      <c r="E25" s="27">
        <v>53795</v>
      </c>
      <c r="F25" s="27">
        <v>0</v>
      </c>
      <c r="G25" s="27">
        <v>312834</v>
      </c>
      <c r="H25" s="27" t="s">
        <v>15</v>
      </c>
      <c r="I25" s="3" t="str">
        <f>[1]рус.!$K$38</f>
        <v>Предотвращение загрязнения водосборной площади водных объектов</v>
      </c>
      <c r="J25" s="4"/>
    </row>
    <row r="26" spans="1:10" s="17" customFormat="1" ht="103.5" customHeight="1" x14ac:dyDescent="0.25">
      <c r="A26" s="2">
        <v>12</v>
      </c>
      <c r="B26" s="28" t="s">
        <v>45</v>
      </c>
      <c r="C26" s="29" t="s">
        <v>13</v>
      </c>
      <c r="D26" s="26">
        <v>2026</v>
      </c>
      <c r="E26" s="29">
        <v>0</v>
      </c>
      <c r="F26" s="29">
        <v>0</v>
      </c>
      <c r="G26" s="29">
        <v>6152</v>
      </c>
      <c r="H26" s="29" t="s">
        <v>15</v>
      </c>
      <c r="I26" s="3" t="str">
        <f>[1]рус.!$K$38</f>
        <v>Предотвращение загрязнения водосборной площади водных объектов</v>
      </c>
      <c r="J26" s="24"/>
    </row>
    <row r="27" spans="1:10" s="17" customFormat="1" ht="72.400000000000006" customHeight="1" x14ac:dyDescent="0.25">
      <c r="A27" s="2">
        <v>13</v>
      </c>
      <c r="B27" s="28" t="str">
        <f>[2]март!$B$13</f>
        <v xml:space="preserve">Разработка ПСД "Очистка и дноуглубление р.Тобол в границах пляжа г.Рудный "                    </v>
      </c>
      <c r="C27" s="29" t="s">
        <v>13</v>
      </c>
      <c r="D27" s="26">
        <v>2026</v>
      </c>
      <c r="E27" s="29">
        <f t="shared" ref="E27:F27" si="1">$E$26</f>
        <v>0</v>
      </c>
      <c r="F27" s="29">
        <f t="shared" si="1"/>
        <v>0</v>
      </c>
      <c r="G27" s="29">
        <v>6455.6</v>
      </c>
      <c r="H27" s="29" t="s">
        <v>15</v>
      </c>
      <c r="I27" s="3" t="str">
        <f>$I$22</f>
        <v>Предотвращение загрязнения водосборной площади водных объектов</v>
      </c>
      <c r="J27" s="29"/>
    </row>
    <row r="28" spans="1:10" s="17" customFormat="1" ht="72.400000000000006" customHeight="1" x14ac:dyDescent="0.25">
      <c r="A28" s="42">
        <v>14</v>
      </c>
      <c r="B28" s="28" t="s">
        <v>105</v>
      </c>
      <c r="C28" s="3" t="s">
        <v>109</v>
      </c>
      <c r="D28" s="26">
        <v>2026</v>
      </c>
      <c r="E28" s="29">
        <v>0</v>
      </c>
      <c r="F28" s="29">
        <v>0</v>
      </c>
      <c r="G28" s="29">
        <v>133629</v>
      </c>
      <c r="H28" s="29" t="s">
        <v>15</v>
      </c>
      <c r="I28" s="3" t="s">
        <v>110</v>
      </c>
      <c r="J28" s="29"/>
    </row>
    <row r="29" spans="1:10" s="17" customFormat="1" x14ac:dyDescent="0.25">
      <c r="A29" s="56" t="s">
        <v>27</v>
      </c>
      <c r="B29" s="57"/>
      <c r="C29" s="22"/>
      <c r="D29" s="4"/>
      <c r="E29" s="23">
        <f>SUM(E15:E28)</f>
        <v>1010658.2</v>
      </c>
      <c r="F29" s="23">
        <f>SUM(F15:F28)</f>
        <v>1911036.8</v>
      </c>
      <c r="G29" s="23">
        <f>SUM(G15:G28)</f>
        <v>1876390.1</v>
      </c>
      <c r="H29" s="24"/>
      <c r="I29" s="24"/>
      <c r="J29" s="23"/>
    </row>
    <row r="30" spans="1:10" s="17" customFormat="1" ht="20.25" customHeight="1" x14ac:dyDescent="0.25">
      <c r="A30" s="53" t="s">
        <v>46</v>
      </c>
      <c r="B30" s="54"/>
      <c r="C30" s="54"/>
      <c r="D30" s="54"/>
      <c r="E30" s="54"/>
      <c r="F30" s="54"/>
      <c r="G30" s="54"/>
      <c r="H30" s="54"/>
      <c r="I30" s="54"/>
      <c r="J30" s="55"/>
    </row>
    <row r="31" spans="1:10" s="17" customFormat="1" ht="60.75" x14ac:dyDescent="0.25">
      <c r="A31" s="2">
        <v>1</v>
      </c>
      <c r="B31" s="19" t="s">
        <v>47</v>
      </c>
      <c r="C31" s="3" t="s">
        <v>25</v>
      </c>
      <c r="D31" s="26">
        <v>2024</v>
      </c>
      <c r="E31" s="27">
        <v>253369</v>
      </c>
      <c r="F31" s="2">
        <v>0</v>
      </c>
      <c r="G31" s="2">
        <v>0</v>
      </c>
      <c r="H31" s="29" t="s">
        <v>15</v>
      </c>
      <c r="I31" s="3" t="s">
        <v>48</v>
      </c>
      <c r="J31" s="3"/>
    </row>
    <row r="32" spans="1:10" s="17" customFormat="1" x14ac:dyDescent="0.25">
      <c r="A32" s="56" t="s">
        <v>27</v>
      </c>
      <c r="B32" s="57"/>
      <c r="C32" s="24"/>
      <c r="D32" s="4"/>
      <c r="E32" s="30">
        <f>SUM(E31:E31)</f>
        <v>253369</v>
      </c>
      <c r="F32" s="30">
        <f>SUM(F31:F31)</f>
        <v>0</v>
      </c>
      <c r="G32" s="30">
        <f>SUM(G31:G31)</f>
        <v>0</v>
      </c>
      <c r="H32" s="30"/>
      <c r="I32" s="30" t="str">
        <f>I31</f>
        <v>Предотвращение подтопления г. Тобыл</v>
      </c>
      <c r="J32" s="30"/>
    </row>
    <row r="33" spans="1:10" s="17" customFormat="1" ht="20.25" customHeight="1" x14ac:dyDescent="0.25">
      <c r="A33" s="53" t="s">
        <v>49</v>
      </c>
      <c r="B33" s="54"/>
      <c r="C33" s="54"/>
      <c r="D33" s="54"/>
      <c r="E33" s="54"/>
      <c r="F33" s="54"/>
      <c r="G33" s="54"/>
      <c r="H33" s="54"/>
      <c r="I33" s="54"/>
      <c r="J33" s="55"/>
    </row>
    <row r="34" spans="1:10" ht="60.75" x14ac:dyDescent="0.25">
      <c r="A34" s="2">
        <v>1</v>
      </c>
      <c r="B34" s="28" t="s">
        <v>50</v>
      </c>
      <c r="C34" s="3" t="s">
        <v>100</v>
      </c>
      <c r="D34" s="6" t="s">
        <v>14</v>
      </c>
      <c r="E34" s="20">
        <v>1206</v>
      </c>
      <c r="F34" s="20">
        <v>1206</v>
      </c>
      <c r="G34" s="20">
        <v>1206</v>
      </c>
      <c r="H34" s="3" t="s">
        <v>15</v>
      </c>
      <c r="I34" s="3" t="s">
        <v>51</v>
      </c>
      <c r="J34" s="3"/>
    </row>
    <row r="35" spans="1:10" ht="85.5" customHeight="1" x14ac:dyDescent="0.25">
      <c r="A35" s="2">
        <v>2</v>
      </c>
      <c r="B35" s="28" t="s">
        <v>52</v>
      </c>
      <c r="C35" s="3" t="s">
        <v>23</v>
      </c>
      <c r="D35" s="6">
        <v>2024</v>
      </c>
      <c r="E35" s="20">
        <v>10000</v>
      </c>
      <c r="F35" s="20">
        <v>0</v>
      </c>
      <c r="G35" s="20">
        <v>0</v>
      </c>
      <c r="H35" s="3" t="s">
        <v>15</v>
      </c>
      <c r="I35" s="3" t="s">
        <v>53</v>
      </c>
      <c r="J35" s="3"/>
    </row>
    <row r="36" spans="1:10" ht="81" x14ac:dyDescent="0.25">
      <c r="A36" s="2">
        <v>3</v>
      </c>
      <c r="B36" s="28" t="s">
        <v>103</v>
      </c>
      <c r="C36" s="3" t="s">
        <v>23</v>
      </c>
      <c r="D36" s="6">
        <v>2026</v>
      </c>
      <c r="E36" s="20">
        <v>0</v>
      </c>
      <c r="F36" s="20">
        <v>0</v>
      </c>
      <c r="G36" s="20">
        <v>566413</v>
      </c>
      <c r="H36" s="3" t="s">
        <v>15</v>
      </c>
      <c r="I36" s="3" t="s">
        <v>53</v>
      </c>
      <c r="J36" s="29"/>
    </row>
    <row r="37" spans="1:10" s="17" customFormat="1" x14ac:dyDescent="0.25">
      <c r="A37" s="56" t="s">
        <v>27</v>
      </c>
      <c r="B37" s="57"/>
      <c r="C37" s="24"/>
      <c r="D37" s="4"/>
      <c r="E37" s="24">
        <f>SUM(E34:E36)</f>
        <v>11206</v>
      </c>
      <c r="F37" s="24">
        <f t="shared" ref="F37:G37" si="2">SUM(F34:F36)</f>
        <v>1206</v>
      </c>
      <c r="G37" s="24">
        <f t="shared" si="2"/>
        <v>567619</v>
      </c>
      <c r="H37" s="24"/>
      <c r="I37" s="24"/>
      <c r="J37" s="24"/>
    </row>
    <row r="38" spans="1:10" s="17" customFormat="1" ht="20.25" customHeight="1" x14ac:dyDescent="0.25">
      <c r="A38" s="53" t="s">
        <v>54</v>
      </c>
      <c r="B38" s="54"/>
      <c r="C38" s="54"/>
      <c r="D38" s="54"/>
      <c r="E38" s="54"/>
      <c r="F38" s="54"/>
      <c r="G38" s="54"/>
      <c r="H38" s="54"/>
      <c r="I38" s="54"/>
      <c r="J38" s="55"/>
    </row>
    <row r="39" spans="1:10" x14ac:dyDescent="0.25">
      <c r="A39" s="2">
        <v>1</v>
      </c>
      <c r="B39" s="31"/>
      <c r="C39" s="3"/>
      <c r="D39" s="6"/>
      <c r="E39" s="3"/>
      <c r="F39" s="3"/>
      <c r="G39" s="3"/>
      <c r="H39" s="3"/>
      <c r="I39" s="3"/>
      <c r="J39" s="3"/>
    </row>
    <row r="40" spans="1:10" s="17" customFormat="1" x14ac:dyDescent="0.25">
      <c r="A40" s="56" t="s">
        <v>27</v>
      </c>
      <c r="B40" s="57"/>
      <c r="C40" s="24"/>
      <c r="D40" s="4"/>
      <c r="E40" s="24"/>
      <c r="F40" s="24"/>
      <c r="G40" s="24"/>
      <c r="H40" s="24"/>
      <c r="I40" s="24"/>
      <c r="J40" s="24"/>
    </row>
    <row r="41" spans="1:10" s="17" customFormat="1" ht="20.25" customHeight="1" x14ac:dyDescent="0.25">
      <c r="A41" s="59" t="s">
        <v>55</v>
      </c>
      <c r="B41" s="60"/>
      <c r="C41" s="60"/>
      <c r="D41" s="60"/>
      <c r="E41" s="60"/>
      <c r="F41" s="60"/>
      <c r="G41" s="60"/>
      <c r="H41" s="60"/>
      <c r="I41" s="60"/>
      <c r="J41" s="61"/>
    </row>
    <row r="42" spans="1:10" s="32" customFormat="1" ht="40.5" x14ac:dyDescent="0.25">
      <c r="A42" s="2">
        <v>1</v>
      </c>
      <c r="B42" s="19" t="s">
        <v>56</v>
      </c>
      <c r="C42" s="3" t="s">
        <v>13</v>
      </c>
      <c r="D42" s="6" t="s">
        <v>14</v>
      </c>
      <c r="E42" s="2">
        <v>8047492</v>
      </c>
      <c r="F42" s="2">
        <v>4094049</v>
      </c>
      <c r="G42" s="2">
        <v>6432211.4000000004</v>
      </c>
      <c r="H42" s="3" t="s">
        <v>15</v>
      </c>
      <c r="I42" s="3" t="s">
        <v>57</v>
      </c>
      <c r="J42" s="3"/>
    </row>
    <row r="43" spans="1:10" s="17" customFormat="1" ht="105.75" customHeight="1" x14ac:dyDescent="0.25">
      <c r="A43" s="9">
        <v>2</v>
      </c>
      <c r="B43" s="33" t="s">
        <v>91</v>
      </c>
      <c r="C43" s="3" t="s">
        <v>13</v>
      </c>
      <c r="D43" s="11" t="s">
        <v>14</v>
      </c>
      <c r="E43" s="9">
        <v>76949</v>
      </c>
      <c r="F43" s="9">
        <v>36872</v>
      </c>
      <c r="G43" s="9">
        <v>91762</v>
      </c>
      <c r="H43" s="10" t="s">
        <v>15</v>
      </c>
      <c r="I43" s="10" t="s">
        <v>58</v>
      </c>
      <c r="J43" s="3"/>
    </row>
    <row r="44" spans="1:10" ht="81" x14ac:dyDescent="0.25">
      <c r="A44" s="9">
        <v>3</v>
      </c>
      <c r="B44" s="7" t="s">
        <v>59</v>
      </c>
      <c r="C44" s="10" t="s">
        <v>29</v>
      </c>
      <c r="D44" s="11">
        <v>2024</v>
      </c>
      <c r="E44" s="8">
        <v>912974</v>
      </c>
      <c r="F44" s="9">
        <v>0</v>
      </c>
      <c r="G44" s="9">
        <v>0</v>
      </c>
      <c r="H44" s="10" t="s">
        <v>15</v>
      </c>
      <c r="I44" s="11" t="s">
        <v>60</v>
      </c>
      <c r="J44" s="3"/>
    </row>
    <row r="45" spans="1:10" ht="81" x14ac:dyDescent="0.25">
      <c r="A45" s="9">
        <v>4</v>
      </c>
      <c r="B45" s="7" t="s">
        <v>92</v>
      </c>
      <c r="C45" s="10" t="s">
        <v>93</v>
      </c>
      <c r="D45" s="11" t="s">
        <v>14</v>
      </c>
      <c r="E45" s="8">
        <v>69886</v>
      </c>
      <c r="F45" s="9">
        <v>76230</v>
      </c>
      <c r="G45" s="9">
        <v>1103236</v>
      </c>
      <c r="H45" s="10" t="s">
        <v>15</v>
      </c>
      <c r="I45" s="11" t="s">
        <v>60</v>
      </c>
      <c r="J45" s="10"/>
    </row>
    <row r="46" spans="1:10" s="17" customFormat="1" ht="40.5" x14ac:dyDescent="0.25">
      <c r="A46" s="2">
        <v>5</v>
      </c>
      <c r="B46" s="21" t="s">
        <v>106</v>
      </c>
      <c r="C46" s="3" t="s">
        <v>13</v>
      </c>
      <c r="D46" s="6">
        <v>2026</v>
      </c>
      <c r="E46" s="2">
        <v>0</v>
      </c>
      <c r="F46" s="2">
        <v>0</v>
      </c>
      <c r="G46" s="2">
        <v>652044</v>
      </c>
      <c r="H46" s="10" t="s">
        <v>15</v>
      </c>
      <c r="I46" s="3" t="s">
        <v>111</v>
      </c>
      <c r="J46" s="29"/>
    </row>
    <row r="47" spans="1:10" s="17" customFormat="1" ht="40.5" x14ac:dyDescent="0.25">
      <c r="A47" s="9">
        <v>6</v>
      </c>
      <c r="B47" s="21" t="s">
        <v>108</v>
      </c>
      <c r="C47" s="3" t="s">
        <v>104</v>
      </c>
      <c r="D47" s="6">
        <v>2026</v>
      </c>
      <c r="E47" s="2">
        <v>0</v>
      </c>
      <c r="F47" s="2">
        <v>0</v>
      </c>
      <c r="G47" s="2">
        <v>46620</v>
      </c>
      <c r="H47" s="10" t="s">
        <v>15</v>
      </c>
      <c r="I47" s="3" t="s">
        <v>111</v>
      </c>
      <c r="J47" s="29"/>
    </row>
    <row r="48" spans="1:10" s="17" customFormat="1" ht="60.75" x14ac:dyDescent="0.25">
      <c r="A48" s="9">
        <v>7</v>
      </c>
      <c r="B48" s="21" t="str">
        <f>[3]ОБ!$F$237</f>
        <v>Система орошения лесных питомников Басаманского учреждения лесного хозяйства</v>
      </c>
      <c r="C48" s="3" t="s">
        <v>13</v>
      </c>
      <c r="D48" s="6">
        <v>2026</v>
      </c>
      <c r="E48" s="2">
        <v>0</v>
      </c>
      <c r="F48" s="2">
        <v>0</v>
      </c>
      <c r="G48" s="2">
        <v>68538</v>
      </c>
      <c r="H48" s="10" t="s">
        <v>15</v>
      </c>
      <c r="I48" s="3" t="str">
        <f t="shared" ref="I48:I49" si="3">$I$42</f>
        <v>Увелечение лесистости Костанайской области</v>
      </c>
      <c r="J48" s="29"/>
    </row>
    <row r="49" spans="1:10" s="17" customFormat="1" ht="81" x14ac:dyDescent="0.25">
      <c r="A49" s="9">
        <v>8</v>
      </c>
      <c r="B49" s="21" t="str">
        <f>[3]ОБ!$F$239</f>
        <v>Система орошения лесных питомников "Пригородного учреждения лесного хозяйства" Костанайского района Костанайской области</v>
      </c>
      <c r="C49" s="3" t="s">
        <v>13</v>
      </c>
      <c r="D49" s="6">
        <v>2026</v>
      </c>
      <c r="E49" s="2">
        <v>0</v>
      </c>
      <c r="F49" s="2">
        <v>0</v>
      </c>
      <c r="G49" s="2">
        <v>23970</v>
      </c>
      <c r="H49" s="10" t="s">
        <v>15</v>
      </c>
      <c r="I49" s="3" t="str">
        <f t="shared" si="3"/>
        <v>Увелечение лесистости Костанайской области</v>
      </c>
      <c r="J49" s="29"/>
    </row>
    <row r="50" spans="1:10" s="17" customFormat="1" ht="20.25" customHeight="1" x14ac:dyDescent="0.25">
      <c r="A50" s="62"/>
      <c r="B50" s="62" t="s">
        <v>27</v>
      </c>
      <c r="C50" s="22"/>
      <c r="D50" s="24"/>
      <c r="E50" s="30">
        <f>SUM(E42:E49)</f>
        <v>9107301</v>
      </c>
      <c r="F50" s="30">
        <f>SUM(F42:F49)</f>
        <v>4207151</v>
      </c>
      <c r="G50" s="30">
        <f>SUM(G42:G49)</f>
        <v>8418381.4000000004</v>
      </c>
      <c r="H50" s="30"/>
      <c r="I50" s="30"/>
      <c r="J50" s="24"/>
    </row>
    <row r="51" spans="1:10" s="17" customFormat="1" ht="20.25" customHeight="1" x14ac:dyDescent="0.25">
      <c r="A51" s="63" t="s">
        <v>107</v>
      </c>
      <c r="B51" s="63" t="s">
        <v>61</v>
      </c>
      <c r="C51" s="63"/>
      <c r="D51" s="63"/>
      <c r="E51" s="63"/>
      <c r="F51" s="63"/>
      <c r="G51" s="63"/>
      <c r="H51" s="63"/>
      <c r="I51" s="63"/>
      <c r="J51" s="63"/>
    </row>
    <row r="52" spans="1:10" s="17" customFormat="1" ht="81" x14ac:dyDescent="0.25">
      <c r="A52" s="2">
        <v>1</v>
      </c>
      <c r="B52" s="19" t="s">
        <v>62</v>
      </c>
      <c r="C52" s="3" t="s">
        <v>35</v>
      </c>
      <c r="D52" s="6">
        <v>2024</v>
      </c>
      <c r="E52" s="2">
        <v>42347</v>
      </c>
      <c r="F52" s="2">
        <v>0</v>
      </c>
      <c r="G52" s="2">
        <v>0</v>
      </c>
      <c r="H52" s="3" t="s">
        <v>15</v>
      </c>
      <c r="I52" s="3" t="s">
        <v>63</v>
      </c>
      <c r="J52" s="3"/>
    </row>
    <row r="53" spans="1:10" s="17" customFormat="1" ht="81" x14ac:dyDescent="0.25">
      <c r="A53" s="2">
        <v>2</v>
      </c>
      <c r="B53" s="19" t="s">
        <v>64</v>
      </c>
      <c r="C53" s="3" t="s">
        <v>23</v>
      </c>
      <c r="D53" s="6">
        <v>2024</v>
      </c>
      <c r="E53" s="2">
        <v>1510</v>
      </c>
      <c r="F53" s="2">
        <v>0</v>
      </c>
      <c r="G53" s="2">
        <v>0</v>
      </c>
      <c r="H53" s="3" t="s">
        <v>15</v>
      </c>
      <c r="I53" s="3" t="s">
        <v>63</v>
      </c>
      <c r="J53" s="3"/>
    </row>
    <row r="54" spans="1:10" s="17" customFormat="1" ht="81" x14ac:dyDescent="0.25">
      <c r="A54" s="2">
        <v>3</v>
      </c>
      <c r="B54" s="19" t="s">
        <v>65</v>
      </c>
      <c r="C54" s="3" t="s">
        <v>66</v>
      </c>
      <c r="D54" s="6">
        <v>2024</v>
      </c>
      <c r="E54" s="2">
        <v>1510</v>
      </c>
      <c r="F54" s="2">
        <v>0</v>
      </c>
      <c r="G54" s="2">
        <v>0</v>
      </c>
      <c r="H54" s="3" t="s">
        <v>15</v>
      </c>
      <c r="I54" s="3" t="s">
        <v>63</v>
      </c>
      <c r="J54" s="3"/>
    </row>
    <row r="55" spans="1:10" s="17" customFormat="1" ht="81" x14ac:dyDescent="0.25">
      <c r="A55" s="2">
        <v>4</v>
      </c>
      <c r="B55" s="19" t="s">
        <v>67</v>
      </c>
      <c r="C55" s="3" t="s">
        <v>68</v>
      </c>
      <c r="D55" s="6">
        <v>2025</v>
      </c>
      <c r="E55" s="2">
        <v>0</v>
      </c>
      <c r="F55" s="2">
        <v>440200</v>
      </c>
      <c r="G55" s="2">
        <v>0</v>
      </c>
      <c r="H55" s="3" t="s">
        <v>69</v>
      </c>
      <c r="I55" s="3" t="s">
        <v>70</v>
      </c>
      <c r="J55" s="3"/>
    </row>
    <row r="56" spans="1:10" s="17" customFormat="1" ht="60.75" x14ac:dyDescent="0.25">
      <c r="A56" s="2">
        <v>5</v>
      </c>
      <c r="B56" s="19" t="s">
        <v>71</v>
      </c>
      <c r="C56" s="3" t="s">
        <v>72</v>
      </c>
      <c r="D56" s="6" t="s">
        <v>14</v>
      </c>
      <c r="E56" s="2">
        <v>70400</v>
      </c>
      <c r="F56" s="2">
        <v>128350</v>
      </c>
      <c r="G56" s="2">
        <v>115384</v>
      </c>
      <c r="H56" s="3" t="s">
        <v>15</v>
      </c>
      <c r="I56" s="3" t="s">
        <v>73</v>
      </c>
      <c r="J56" s="3"/>
    </row>
    <row r="57" spans="1:10" s="17" customFormat="1" ht="81" x14ac:dyDescent="0.25">
      <c r="A57" s="2">
        <v>6</v>
      </c>
      <c r="B57" s="19" t="s">
        <v>74</v>
      </c>
      <c r="C57" s="3" t="s">
        <v>72</v>
      </c>
      <c r="D57" s="6" t="s">
        <v>14</v>
      </c>
      <c r="E57" s="2">
        <v>24420.579000000002</v>
      </c>
      <c r="F57" s="2">
        <v>36130</v>
      </c>
      <c r="G57" s="2">
        <v>118658</v>
      </c>
      <c r="H57" s="3" t="s">
        <v>15</v>
      </c>
      <c r="I57" s="3" t="s">
        <v>63</v>
      </c>
      <c r="J57" s="3"/>
    </row>
    <row r="58" spans="1:10" s="17" customFormat="1" ht="81" x14ac:dyDescent="0.25">
      <c r="A58" s="2">
        <v>7</v>
      </c>
      <c r="B58" s="19" t="s">
        <v>75</v>
      </c>
      <c r="C58" s="3" t="s">
        <v>76</v>
      </c>
      <c r="D58" s="6">
        <v>2024</v>
      </c>
      <c r="E58" s="2">
        <v>3472</v>
      </c>
      <c r="F58" s="2">
        <v>0</v>
      </c>
      <c r="G58" s="2">
        <v>0</v>
      </c>
      <c r="H58" s="3" t="s">
        <v>15</v>
      </c>
      <c r="I58" s="3" t="s">
        <v>77</v>
      </c>
      <c r="J58" s="3"/>
    </row>
    <row r="59" spans="1:10" s="17" customFormat="1" ht="81" x14ac:dyDescent="0.25">
      <c r="A59" s="2">
        <v>8</v>
      </c>
      <c r="B59" s="19" t="s">
        <v>78</v>
      </c>
      <c r="C59" s="3" t="s">
        <v>72</v>
      </c>
      <c r="D59" s="6" t="s">
        <v>14</v>
      </c>
      <c r="E59" s="2">
        <v>1267</v>
      </c>
      <c r="F59" s="2">
        <v>715.4</v>
      </c>
      <c r="G59" s="2">
        <v>4042</v>
      </c>
      <c r="H59" s="3" t="s">
        <v>15</v>
      </c>
      <c r="I59" s="3" t="s">
        <v>79</v>
      </c>
      <c r="J59" s="3"/>
    </row>
    <row r="60" spans="1:10" s="17" customFormat="1" x14ac:dyDescent="0.25">
      <c r="A60" s="56" t="s">
        <v>27</v>
      </c>
      <c r="B60" s="57"/>
      <c r="C60" s="24"/>
      <c r="D60" s="4"/>
      <c r="E60" s="30">
        <f>SUM(E52:E59)</f>
        <v>144926.579</v>
      </c>
      <c r="F60" s="30">
        <f>SUM(F52:F59)</f>
        <v>605395.4</v>
      </c>
      <c r="G60" s="30">
        <f t="shared" ref="G60" si="4">SUM(G52:G59)</f>
        <v>238084</v>
      </c>
      <c r="H60" s="30"/>
      <c r="I60" s="30"/>
      <c r="J60" s="30"/>
    </row>
    <row r="61" spans="1:10" s="17" customFormat="1" ht="20.25" customHeight="1" x14ac:dyDescent="0.25">
      <c r="A61" s="53" t="s">
        <v>80</v>
      </c>
      <c r="B61" s="54"/>
      <c r="C61" s="54"/>
      <c r="D61" s="54"/>
      <c r="E61" s="54"/>
      <c r="F61" s="54"/>
      <c r="G61" s="54"/>
      <c r="H61" s="54"/>
      <c r="I61" s="54"/>
      <c r="J61" s="55"/>
    </row>
    <row r="62" spans="1:10" s="17" customFormat="1" x14ac:dyDescent="0.25">
      <c r="A62" s="56" t="s">
        <v>27</v>
      </c>
      <c r="B62" s="57"/>
      <c r="C62" s="24"/>
      <c r="D62" s="4"/>
      <c r="E62" s="24"/>
      <c r="F62" s="24"/>
      <c r="G62" s="24"/>
      <c r="H62" s="24"/>
      <c r="I62" s="24"/>
      <c r="J62" s="24"/>
    </row>
    <row r="63" spans="1:10" s="17" customFormat="1" ht="20.25" customHeight="1" x14ac:dyDescent="0.25">
      <c r="A63" s="53" t="s">
        <v>81</v>
      </c>
      <c r="B63" s="54"/>
      <c r="C63" s="54"/>
      <c r="D63" s="54"/>
      <c r="E63" s="54"/>
      <c r="F63" s="54"/>
      <c r="G63" s="54"/>
      <c r="H63" s="54"/>
      <c r="I63" s="54"/>
      <c r="J63" s="55"/>
    </row>
    <row r="64" spans="1:10" ht="121.5" x14ac:dyDescent="0.25">
      <c r="A64" s="2">
        <v>1</v>
      </c>
      <c r="B64" s="19" t="s">
        <v>102</v>
      </c>
      <c r="C64" s="3" t="s">
        <v>82</v>
      </c>
      <c r="D64" s="6">
        <v>2024</v>
      </c>
      <c r="E64" s="20">
        <v>554.29999999999995</v>
      </c>
      <c r="F64" s="20">
        <v>0</v>
      </c>
      <c r="G64" s="20">
        <v>0</v>
      </c>
      <c r="H64" s="3" t="s">
        <v>15</v>
      </c>
      <c r="I64" s="3" t="s">
        <v>83</v>
      </c>
      <c r="J64" s="3"/>
    </row>
    <row r="65" spans="1:10" s="17" customFormat="1" x14ac:dyDescent="0.25">
      <c r="A65" s="56" t="s">
        <v>27</v>
      </c>
      <c r="B65" s="57"/>
      <c r="C65" s="24"/>
      <c r="D65" s="4"/>
      <c r="E65" s="24">
        <f>E64</f>
        <v>554.29999999999995</v>
      </c>
      <c r="F65" s="24">
        <f t="shared" ref="F65:G65" si="5">F64</f>
        <v>0</v>
      </c>
      <c r="G65" s="24">
        <f t="shared" si="5"/>
        <v>0</v>
      </c>
      <c r="H65" s="24"/>
      <c r="I65" s="24"/>
      <c r="J65" s="23"/>
    </row>
    <row r="66" spans="1:10" s="17" customFormat="1" ht="20.25" customHeight="1" x14ac:dyDescent="0.25">
      <c r="A66" s="53" t="s">
        <v>84</v>
      </c>
      <c r="B66" s="54"/>
      <c r="C66" s="54"/>
      <c r="D66" s="54"/>
      <c r="E66" s="54"/>
      <c r="F66" s="54"/>
      <c r="G66" s="54"/>
      <c r="H66" s="54"/>
      <c r="I66" s="54"/>
      <c r="J66" s="55"/>
    </row>
    <row r="67" spans="1:10" s="17" customFormat="1" ht="40.5" x14ac:dyDescent="0.25">
      <c r="A67" s="2">
        <v>1</v>
      </c>
      <c r="B67" s="31" t="s">
        <v>85</v>
      </c>
      <c r="C67" s="3" t="s">
        <v>13</v>
      </c>
      <c r="D67" s="6" t="s">
        <v>14</v>
      </c>
      <c r="E67" s="20">
        <v>3059</v>
      </c>
      <c r="F67" s="20">
        <v>2730</v>
      </c>
      <c r="G67" s="20">
        <v>2948.4</v>
      </c>
      <c r="H67" s="3" t="s">
        <v>15</v>
      </c>
      <c r="I67" s="3" t="s">
        <v>86</v>
      </c>
      <c r="J67" s="3"/>
    </row>
    <row r="68" spans="1:10" s="17" customFormat="1" ht="44.25" customHeight="1" x14ac:dyDescent="0.25">
      <c r="A68" s="6">
        <v>2</v>
      </c>
      <c r="B68" s="1" t="s">
        <v>87</v>
      </c>
      <c r="C68" s="3" t="s">
        <v>13</v>
      </c>
      <c r="D68" s="3" t="s">
        <v>14</v>
      </c>
      <c r="E68" s="20">
        <v>3132</v>
      </c>
      <c r="F68" s="20">
        <v>3619.98</v>
      </c>
      <c r="G68" s="20">
        <v>3909.6</v>
      </c>
      <c r="H68" s="3" t="s">
        <v>15</v>
      </c>
      <c r="I68" s="3" t="s">
        <v>86</v>
      </c>
      <c r="J68" s="24"/>
    </row>
    <row r="69" spans="1:10" s="17" customFormat="1" ht="40.5" x14ac:dyDescent="0.25">
      <c r="A69" s="6">
        <v>3</v>
      </c>
      <c r="B69" s="1" t="s">
        <v>88</v>
      </c>
      <c r="C69" s="3" t="s">
        <v>13</v>
      </c>
      <c r="D69" s="3" t="s">
        <v>14</v>
      </c>
      <c r="E69" s="20">
        <v>6118</v>
      </c>
      <c r="F69" s="20">
        <v>6392.8919999999998</v>
      </c>
      <c r="G69" s="20">
        <v>6680.58</v>
      </c>
      <c r="H69" s="3" t="s">
        <v>15</v>
      </c>
      <c r="I69" s="3" t="s">
        <v>89</v>
      </c>
      <c r="J69" s="24"/>
    </row>
    <row r="70" spans="1:10" s="17" customFormat="1" ht="31.5" customHeight="1" x14ac:dyDescent="0.25">
      <c r="A70" s="34"/>
      <c r="B70" s="35" t="s">
        <v>27</v>
      </c>
      <c r="C70" s="24"/>
      <c r="D70" s="4"/>
      <c r="E70" s="24">
        <f>SUM(E67:E69)</f>
        <v>12309</v>
      </c>
      <c r="F70" s="24">
        <f t="shared" ref="F70:G70" si="6">SUM(F67:F69)</f>
        <v>12742.871999999999</v>
      </c>
      <c r="G70" s="24">
        <f t="shared" si="6"/>
        <v>13538.58</v>
      </c>
      <c r="H70" s="24"/>
      <c r="I70" s="24"/>
      <c r="J70" s="24"/>
    </row>
    <row r="71" spans="1:10" s="17" customFormat="1" ht="38.25" customHeight="1" x14ac:dyDescent="0.25">
      <c r="A71" s="58" t="s">
        <v>10</v>
      </c>
      <c r="B71" s="58"/>
      <c r="C71" s="24"/>
      <c r="D71" s="4"/>
      <c r="E71" s="24">
        <f>E13+E29+E32+E37+E50+E60+E65+E70</f>
        <v>10602668.079</v>
      </c>
      <c r="F71" s="24">
        <f>F13+F29+F32+F37+F50+F60+F65+F70</f>
        <v>8035342.0720000006</v>
      </c>
      <c r="G71" s="24">
        <f>G13+G29+G32+G37+G50+G60+G65+G70</f>
        <v>13287584.08</v>
      </c>
      <c r="H71" s="24"/>
      <c r="I71" s="24"/>
      <c r="J71" s="24">
        <f>E71+F71+G71</f>
        <v>31925594.230999999</v>
      </c>
    </row>
    <row r="72" spans="1:10" x14ac:dyDescent="0.25">
      <c r="A72" s="8"/>
      <c r="B72" s="47" t="s">
        <v>95</v>
      </c>
      <c r="C72" s="48"/>
      <c r="D72" s="48"/>
      <c r="E72" s="48"/>
      <c r="F72" s="48"/>
      <c r="G72" s="49"/>
      <c r="H72" s="37"/>
      <c r="I72" s="10"/>
      <c r="J72" s="43"/>
    </row>
    <row r="73" spans="1:10" x14ac:dyDescent="0.25">
      <c r="A73" s="27"/>
      <c r="B73" s="50" t="s">
        <v>96</v>
      </c>
      <c r="C73" s="51"/>
      <c r="D73" s="51"/>
      <c r="E73" s="51"/>
      <c r="F73" s="51"/>
      <c r="G73" s="52"/>
      <c r="H73" s="36"/>
      <c r="I73" s="3"/>
      <c r="J73" s="29"/>
    </row>
    <row r="74" spans="1:10" ht="27" customHeight="1" x14ac:dyDescent="0.25">
      <c r="A74" s="27"/>
      <c r="B74" s="38" t="s">
        <v>99</v>
      </c>
      <c r="C74" s="39"/>
      <c r="D74" s="39"/>
      <c r="E74" s="39"/>
      <c r="F74" s="39"/>
      <c r="G74" s="40"/>
      <c r="H74" s="36"/>
      <c r="I74" s="3"/>
    </row>
    <row r="75" spans="1:10" x14ac:dyDescent="0.25">
      <c r="A75" s="27"/>
      <c r="B75" s="44" t="s">
        <v>114</v>
      </c>
      <c r="C75" s="45"/>
      <c r="D75" s="45"/>
      <c r="E75" s="45"/>
      <c r="F75" s="45"/>
      <c r="G75" s="46"/>
      <c r="H75" s="36"/>
      <c r="I75" s="3"/>
    </row>
    <row r="76" spans="1:10" x14ac:dyDescent="0.25">
      <c r="A76" s="27"/>
      <c r="B76" s="50" t="s">
        <v>97</v>
      </c>
      <c r="C76" s="51"/>
      <c r="D76" s="51"/>
      <c r="E76" s="51"/>
      <c r="F76" s="51"/>
      <c r="G76" s="52"/>
      <c r="H76" s="36"/>
      <c r="I76" s="3"/>
      <c r="J76" s="29"/>
    </row>
    <row r="77" spans="1:10" x14ac:dyDescent="0.25">
      <c r="A77" s="27"/>
      <c r="B77" s="50" t="s">
        <v>98</v>
      </c>
      <c r="C77" s="51"/>
      <c r="D77" s="51"/>
      <c r="E77" s="51"/>
      <c r="F77" s="51"/>
      <c r="G77" s="52"/>
      <c r="H77" s="36"/>
      <c r="I77" s="26"/>
      <c r="J77" s="29"/>
    </row>
    <row r="83" spans="5:6" x14ac:dyDescent="0.25">
      <c r="E83" s="41"/>
      <c r="F83" s="41"/>
    </row>
  </sheetData>
  <mergeCells count="33">
    <mergeCell ref="A14:J14"/>
    <mergeCell ref="A2:J2"/>
    <mergeCell ref="A4:A5"/>
    <mergeCell ref="B4:B5"/>
    <mergeCell ref="C4:C5"/>
    <mergeCell ref="D4:D5"/>
    <mergeCell ref="E4:G4"/>
    <mergeCell ref="H4:H5"/>
    <mergeCell ref="I4:I5"/>
    <mergeCell ref="J4:J5"/>
    <mergeCell ref="A6:J6"/>
    <mergeCell ref="A13:B13"/>
    <mergeCell ref="A29:B29"/>
    <mergeCell ref="A30:J30"/>
    <mergeCell ref="A32:B32"/>
    <mergeCell ref="A33:J33"/>
    <mergeCell ref="A37:B37"/>
    <mergeCell ref="A38:J38"/>
    <mergeCell ref="A40:B40"/>
    <mergeCell ref="A41:J41"/>
    <mergeCell ref="A50:B50"/>
    <mergeCell ref="A51:J51"/>
    <mergeCell ref="A60:B60"/>
    <mergeCell ref="B72:G72"/>
    <mergeCell ref="B73:G73"/>
    <mergeCell ref="B76:G76"/>
    <mergeCell ref="B77:G77"/>
    <mergeCell ref="A61:J61"/>
    <mergeCell ref="A62:B62"/>
    <mergeCell ref="A63:J63"/>
    <mergeCell ref="A65:B65"/>
    <mergeCell ref="A66:J66"/>
    <mergeCell ref="A71:B71"/>
  </mergeCells>
  <pageMargins left="0.7" right="0.7" top="0.75" bottom="0.75" header="0.3" footer="0.3"/>
  <pageSetup paperSize="9" scale="38" orientation="landscape" r:id="rId1"/>
  <rowBreaks count="1" manualBreakCount="1">
    <brk id="16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итог</vt:lpstr>
      <vt:lpstr>итог!Область_печати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2026-05-15T13:17:50Z</dcterms:modified>
</cp:coreProperties>
</file>